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2019" sheetId="2" r:id="rId1"/>
    <sheet name="2020" sheetId="4" r:id="rId2"/>
    <sheet name="2021" sheetId="5" r:id="rId3"/>
    <sheet name="1" sheetId="7" r:id="rId4"/>
    <sheet name="последняя" sheetId="9" r:id="rId5"/>
    <sheet name="Лист3" sheetId="6" r:id="rId6"/>
  </sheets>
  <definedNames>
    <definedName name="IS_DOCUMENT" localSheetId="3">'1'!$A$59</definedName>
    <definedName name="IS_DOCUMENT" localSheetId="0">'2019'!#REF!</definedName>
    <definedName name="IS_DOCUMENT" localSheetId="4">последняя!$A$28</definedName>
  </definedNames>
  <calcPr calcId="125725"/>
</workbook>
</file>

<file path=xl/calcChain.xml><?xml version="1.0" encoding="utf-8"?>
<calcChain xmlns="http://schemas.openxmlformats.org/spreadsheetml/2006/main">
  <c r="BG57" i="2"/>
  <c r="BG39"/>
  <c r="BG33"/>
  <c r="BE67"/>
  <c r="BG53"/>
  <c r="BE53"/>
  <c r="BA9" i="9" s="1"/>
  <c r="BE60" i="5"/>
  <c r="BE59"/>
  <c r="BE58"/>
  <c r="BE57"/>
  <c r="BE56"/>
  <c r="BE55"/>
  <c r="BJ53"/>
  <c r="BF53"/>
  <c r="BE51"/>
  <c r="BE50"/>
  <c r="BE49"/>
  <c r="BE48"/>
  <c r="BE47"/>
  <c r="BE46"/>
  <c r="BE45"/>
  <c r="BJ43"/>
  <c r="BF43"/>
  <c r="BE43" s="1"/>
  <c r="BE40"/>
  <c r="BE39"/>
  <c r="BE38"/>
  <c r="BE37"/>
  <c r="BE36"/>
  <c r="BE35"/>
  <c r="BE34"/>
  <c r="BE33"/>
  <c r="BE32"/>
  <c r="BJ30"/>
  <c r="BF30"/>
  <c r="BE30" s="1"/>
  <c r="BF29"/>
  <c r="BJ28"/>
  <c r="BF28"/>
  <c r="BF27"/>
  <c r="BJ26"/>
  <c r="BF26"/>
  <c r="BE18"/>
  <c r="BE17"/>
  <c r="BE16"/>
  <c r="BE15"/>
  <c r="BE14"/>
  <c r="BJ13"/>
  <c r="BE13"/>
  <c r="BJ11"/>
  <c r="BF11"/>
  <c r="BF9" s="1"/>
  <c r="BJ9"/>
  <c r="BE60" i="4"/>
  <c r="BE59"/>
  <c r="BE58"/>
  <c r="BE57"/>
  <c r="BE56"/>
  <c r="BE55"/>
  <c r="BJ53"/>
  <c r="BF53"/>
  <c r="BE51"/>
  <c r="BE50"/>
  <c r="BE49"/>
  <c r="BE48"/>
  <c r="BE47"/>
  <c r="BE46"/>
  <c r="BE45"/>
  <c r="BJ43"/>
  <c r="BF43"/>
  <c r="BE40"/>
  <c r="BE39"/>
  <c r="BE38"/>
  <c r="BE37"/>
  <c r="BE36"/>
  <c r="BE35"/>
  <c r="BE34"/>
  <c r="BE33"/>
  <c r="BE32"/>
  <c r="BJ30"/>
  <c r="BF30"/>
  <c r="BF29"/>
  <c r="BJ28"/>
  <c r="BF28"/>
  <c r="BF27"/>
  <c r="BJ26"/>
  <c r="BF26"/>
  <c r="BE18"/>
  <c r="BE17"/>
  <c r="BE16"/>
  <c r="BE15"/>
  <c r="BE14"/>
  <c r="BJ13"/>
  <c r="BE13"/>
  <c r="BJ11"/>
  <c r="BJ9" s="1"/>
  <c r="BF11"/>
  <c r="BF9" s="1"/>
  <c r="BK26" i="2"/>
  <c r="BK28"/>
  <c r="BG29"/>
  <c r="BG28"/>
  <c r="BG27"/>
  <c r="BG26"/>
  <c r="BK53"/>
  <c r="BE56"/>
  <c r="BE60"/>
  <c r="BK43"/>
  <c r="BE59"/>
  <c r="BE58"/>
  <c r="BE57"/>
  <c r="BE55"/>
  <c r="DQ60" i="7"/>
  <c r="BE51" i="2"/>
  <c r="BE48"/>
  <c r="BG11"/>
  <c r="BE49"/>
  <c r="BG43"/>
  <c r="BG30"/>
  <c r="BE46"/>
  <c r="BE18"/>
  <c r="BK11"/>
  <c r="BE17"/>
  <c r="BE53" i="4" l="1"/>
  <c r="BB9" i="9" s="1"/>
  <c r="BH9" s="1"/>
  <c r="BH11" s="1"/>
  <c r="BJ24" i="5"/>
  <c r="BE9"/>
  <c r="BE53"/>
  <c r="BC9" i="9" s="1"/>
  <c r="BC11" s="1"/>
  <c r="BE11" i="5"/>
  <c r="BF24"/>
  <c r="BE24" s="1"/>
  <c r="BJ24" i="4"/>
  <c r="BE9"/>
  <c r="BE11"/>
  <c r="BE43"/>
  <c r="BE30"/>
  <c r="BF24"/>
  <c r="BG24" i="2"/>
  <c r="BK30"/>
  <c r="BE39"/>
  <c r="BE36"/>
  <c r="BE33"/>
  <c r="BG9"/>
  <c r="BK9"/>
  <c r="BE13"/>
  <c r="BK13"/>
  <c r="BE14"/>
  <c r="BE15"/>
  <c r="BE16"/>
  <c r="BE32"/>
  <c r="BE34"/>
  <c r="BE35"/>
  <c r="BE37"/>
  <c r="BE38"/>
  <c r="BE40"/>
  <c r="BE43"/>
  <c r="BE45"/>
  <c r="BE47"/>
  <c r="BE50"/>
  <c r="BE24" i="4" l="1"/>
  <c r="BI9" i="9"/>
  <c r="BI11" s="1"/>
  <c r="BB11"/>
  <c r="BE30" i="2"/>
  <c r="BE9"/>
  <c r="BE11"/>
  <c r="BK24"/>
  <c r="BA11" i="9" l="1"/>
  <c r="BE24" i="2"/>
  <c r="BG9" i="9" l="1"/>
  <c r="BG11" s="1"/>
</calcChain>
</file>

<file path=xl/sharedStrings.xml><?xml version="1.0" encoding="utf-8"?>
<sst xmlns="http://schemas.openxmlformats.org/spreadsheetml/2006/main" count="962" uniqueCount="154">
  <si>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</si>
  <si>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</si>
  <si>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</si>
  <si>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</si>
  <si>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Сумма возврата дебиторской задолженности прошлых лет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</si>
  <si>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</si>
  <si>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</si>
  <si>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</si>
  <si>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</si>
  <si>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</si>
  <si>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</si>
  <si>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всего</t>
  </si>
  <si>
    <t>их них гранты</t>
  </si>
  <si>
    <t/>
  </si>
  <si>
    <t>Остаток средств на начало года</t>
  </si>
  <si>
    <t>500</t>
  </si>
  <si>
    <t>X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</si>
  <si>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</si>
  <si>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</si>
  <si>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</si>
  <si>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</si>
  <si>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</si>
  <si>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</si>
  <si>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</si>
  <si>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</si>
  <si>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</si>
  <si>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</si>
  <si>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</si>
  <si>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</si>
  <si>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</si>
  <si>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</si>
  <si>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Сумма (тыс. руб.)</t>
  </si>
  <si>
    <t>Объем публичных обязательств, всего</t>
  </si>
  <si>
    <t>субсидия на финансовое обеспечение выполнения муниципального задания</t>
  </si>
  <si>
    <t>Поступления от доходов, всего:</t>
  </si>
  <si>
    <t>в том числе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</si>
  <si>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</si>
  <si>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</si>
  <si>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</si>
  <si>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</si>
  <si>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</si>
  <si>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</si>
  <si>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</si>
  <si>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выплату персоналу всего:</t>
  </si>
  <si>
    <t>социальные и иные выплаты населению, всего</t>
  </si>
  <si>
    <t xml:space="preserve">из них:                                      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</si>
  <si>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</si>
  <si>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</si>
  <si>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</si>
  <si>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</si>
  <si>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</si>
  <si>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</si>
  <si>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</si>
  <si>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</si>
  <si>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</si>
  <si>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Код субсидии</t>
  </si>
  <si>
    <t>Отраслевой код</t>
  </si>
  <si>
    <t>КФСР</t>
  </si>
  <si>
    <t>Объем финансового обеспечения, очередной финансовый год. руб</t>
  </si>
  <si>
    <t>130</t>
  </si>
  <si>
    <t>13000000000000000</t>
  </si>
  <si>
    <t>07.03</t>
  </si>
  <si>
    <t>111</t>
  </si>
  <si>
    <t>112</t>
  </si>
  <si>
    <t>119</t>
  </si>
  <si>
    <t>852</t>
  </si>
  <si>
    <t>244</t>
  </si>
  <si>
    <t>Прочие выплаты</t>
  </si>
  <si>
    <t>Начисления на выплаты по оплате труда</t>
  </si>
  <si>
    <t>N п/п</t>
  </si>
  <si>
    <t>II. Показатели финансового состояния учреждения (подразделения)</t>
  </si>
  <si>
    <t>Общая балансовая стоимость особо ценного движимого имущества:</t>
  </si>
  <si>
    <t>Общая балансовая стоимость недвижимого муниципального имущества, приобретенного учреждением за счет выделенных собственником имущества учреждения средств:</t>
  </si>
  <si>
    <t>Общая балансовая стоимость движимого имущества, всего:</t>
  </si>
  <si>
    <t>Общая балансовая стоимость недвижимого имущества, всего:</t>
  </si>
  <si>
    <t>Перечень услуг (работ), осуществляемых на платной основе:</t>
  </si>
  <si>
    <t>Виды деятельности муниципального автономного учреждения:</t>
  </si>
  <si>
    <t>Цели деятельности муниципального автономного учреждения:</t>
  </si>
  <si>
    <t>I. Сведения о деятельности муниципального бюджетного учреждения</t>
  </si>
  <si>
    <t xml:space="preserve">Адрес фактического местонахождения
муниципального бюджетного
учреждения (подразделения)
</t>
  </si>
  <si>
    <t>Отдел по культуре, спорту и молодежной политике администрации Казанского муниципального района</t>
  </si>
  <si>
    <t xml:space="preserve">Наименование органа, осуществляющего
функции и полномочия учредителя
</t>
  </si>
  <si>
    <t>383</t>
  </si>
  <si>
    <t>по ОКЕИ</t>
  </si>
  <si>
    <t>Единица измерения: руб.</t>
  </si>
  <si>
    <t>643</t>
  </si>
  <si>
    <t>по ОКВ</t>
  </si>
  <si>
    <t>ИНН/КПП</t>
  </si>
  <si>
    <t>по РУБН/НУБП</t>
  </si>
  <si>
    <t>по ОКПО</t>
  </si>
  <si>
    <t xml:space="preserve">Наименование муниципального
бюджетного учреждения
(подразделения)
</t>
  </si>
  <si>
    <t>Дата</t>
  </si>
  <si>
    <t xml:space="preserve"> г.</t>
  </si>
  <si>
    <t>"</t>
  </si>
  <si>
    <t>Форма по КФД</t>
  </si>
  <si>
    <t>КОДЫ</t>
  </si>
  <si>
    <t>План финансово-хозяйственной деятельности</t>
  </si>
  <si>
    <t>(расшифровка подписи)</t>
  </si>
  <si>
    <t>(подпись)</t>
  </si>
  <si>
    <t>(наименование должности лица, утверждающего документ)</t>
  </si>
  <si>
    <t>УТВЕРЖДАЮ</t>
  </si>
  <si>
    <t>VI. Справочная информация</t>
  </si>
  <si>
    <t>На закупку товаров, работ, услуг по году начала закупки:</t>
  </si>
  <si>
    <t>07.07</t>
  </si>
  <si>
    <t>Общая балансовая стоимость недвижимого муниципального имущества, приобретенного учреждением за счет доходов, полученных от иной приносящей доход деятельносьти:</t>
  </si>
  <si>
    <t>Нефинансовые активы, всего</t>
  </si>
  <si>
    <t>III. Показатели по поступлениям и выплатам учреждения на 2019 год</t>
  </si>
  <si>
    <t>Сумма,  руб.</t>
  </si>
  <si>
    <t>из них:                                                                                                                                                      недвижимое имущества, всего:</t>
  </si>
  <si>
    <t xml:space="preserve">в том числе:                                                                                                                                                остаточная стоимость </t>
  </si>
  <si>
    <t>особо ценное движимое имущество, всего:</t>
  </si>
  <si>
    <t>Финансовые активы, всего:</t>
  </si>
  <si>
    <t>из них:                                                                                                                                                            денежные средства учреждения, всего:</t>
  </si>
  <si>
    <t xml:space="preserve">в том числе:                                                                                                                                                 денежные средства учреждения на счетах 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</si>
  <si>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</si>
  <si>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</si>
  <si>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</si>
  <si>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                                                                                                                                                            долговые обязательства</t>
  </si>
  <si>
    <t>кредиторская задолженность:</t>
  </si>
  <si>
    <t xml:space="preserve">в том числе:                                                                                                                                                 просроченная кредиторская задолженность </t>
  </si>
  <si>
    <t xml:space="preserve"> На 2019г. очередной финансовый год</t>
  </si>
  <si>
    <t xml:space="preserve"> На 2020г. 1-ый год планового периода</t>
  </si>
  <si>
    <t xml:space="preserve"> На 2021г. 2-ой год планового периода</t>
  </si>
  <si>
    <t>Субсидии на выполнение государственного (муниципального) задания</t>
  </si>
  <si>
    <t>504000000</t>
  </si>
  <si>
    <t>503000000</t>
  </si>
  <si>
    <t>Поступления от оказания государственным (муниципальным) учреждением (подразделением) услуг (выполнение работ), предоставления которых для физических и юридических лиц осуществляется на платной основе сверх муниципального задания, всего</t>
  </si>
  <si>
    <t>100</t>
  </si>
  <si>
    <t>из них:</t>
  </si>
  <si>
    <t>Х</t>
  </si>
  <si>
    <t>Заработная плата</t>
  </si>
  <si>
    <t>уплата прочих налогов и сборов</t>
  </si>
  <si>
    <t>853</t>
  </si>
  <si>
    <t>уплата иных платежей</t>
  </si>
  <si>
    <t>III. Показатели по поступлениям и выплатам учреждения на 2020 год</t>
  </si>
  <si>
    <t>III. Показатели по поступлениям и выплатам учреждения на 2021 год</t>
  </si>
  <si>
    <t>на 2019 год и на плановый период 2020 и 2021 годов</t>
  </si>
  <si>
    <t>Директор МАУ ДО "Казанская районная ДЮСШ"</t>
  </si>
  <si>
    <t xml:space="preserve">                                А.В.Коротченко</t>
  </si>
  <si>
    <t>муниципальное автономное  учреждение дополнительного образования  "Казанская районная детско-юношеская спортивная школа"</t>
  </si>
  <si>
    <t>7218006067/720501001</t>
  </si>
  <si>
    <t>627420, Тюменская область, Казанский район, с.Казанское,                           ул.Больничная 50</t>
  </si>
  <si>
    <t>Развитие мотивации детей, подростков и молодежи к всестороннему удовлетворению физкультурно-оздоровительных и спортивных потребностей; популяризация физической культуры и спорта, здорового образа жизни, активного отдыха и досуга; организация учебно-тренировочного процесса с учетом современных достижений науки; реализация образовательных программ дополнительного образования физкультурно-оздоровительной направленности, услуг по физическому воспитанию; совершенствование форм и методов образовательной деятельности в сфере физической культуры и спорта и молодежи.
Создание необходимых условий для индивидуализации физкультурно-спортивных занятий населения с учетом уровня его физической подготовленности, показателей здоровья и профессиональной деятельности, увеличение физкультурно-оздоровительных и спортивно-массовых мероприятий для всех возрастных групп. Осуществление на территории района государственной и социальной политики в сфере физической культуры и спорта.</t>
  </si>
  <si>
    <t>Дополнительное образование. Прочая деятельность в области спорта.</t>
  </si>
  <si>
    <t>Преподавание специальных курсов и циклов дисциплин сверх часов и сверх программы по данной дисциплине, предусмотренной учебным планом; репетиторство; занятия по углубленному изучению предметов; создание различных учебных групп с применением методов специального обучения детей с ограниченными возможностями здоровья.
Физкультурно-оздоровительные услуги населению: услуги кортов, катков, спортивных и тренажерных залов по различным видам спорта, прокат спортинвентаря, предоставление спортивных сооружений для занятия спортом.</t>
  </si>
  <si>
    <t>11.02</t>
  </si>
  <si>
    <t>30000000000000000</t>
  </si>
  <si>
    <t>30100000000000000</t>
  </si>
  <si>
    <t>31629545,97</t>
  </si>
  <si>
    <t xml:space="preserve"> на                                    2019г.</t>
  </si>
  <si>
    <t>11951836,39</t>
  </si>
  <si>
    <t>11165310,26</t>
  </si>
  <si>
    <t>IV. Показатели выплат по расходам на закупку товаров, работ, услуг учреждения (подразделения) на                                  2019г.</t>
  </si>
  <si>
    <t>V. Сведения о средствах, поступающих во временное распоряжение учреждения (подразделения)                                                             
на                              2019г.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</si>
</sst>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0"/>
      <name val="Arial"/>
    </font>
    <font>
      <sz val="8"/>
      <name val="Times New Roman"/>
    </font>
    <font>
      <b/>
      <sz val="8"/>
      <name val="Times New Roman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</font>
    <font>
      <b/>
      <sz val="11"/>
      <name val="Times New Roman"/>
    </font>
    <font>
      <sz val="10"/>
      <name val="Arial Cyr"/>
    </font>
    <font>
      <sz val="9"/>
      <name val="Times New Roman"/>
    </font>
    <font>
      <b/>
      <sz val="13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1" fillId="0" borderId="5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4" fillId="0" borderId="3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vertical="center" wrapText="1"/>
    </xf>
    <xf numFmtId="2" fontId="4" fillId="0" borderId="8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1" fillId="0" borderId="3" xfId="0" applyFont="1" applyBorder="1" applyAlignment="1" applyProtection="1">
      <alignment horizontal="center" wrapText="1"/>
    </xf>
    <xf numFmtId="0" fontId="0" fillId="0" borderId="0" xfId="0"/>
    <xf numFmtId="0" fontId="9" fillId="0" borderId="0" xfId="0" applyFont="1" applyBorder="1" applyAlignment="1" applyProtection="1"/>
    <xf numFmtId="4" fontId="1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/>
    </xf>
    <xf numFmtId="49" fontId="7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left" wrapText="1"/>
    </xf>
    <xf numFmtId="49" fontId="7" fillId="0" borderId="0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top"/>
    </xf>
    <xf numFmtId="49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wrapText="1"/>
    </xf>
    <xf numFmtId="0" fontId="0" fillId="0" borderId="0" xfId="0"/>
    <xf numFmtId="0" fontId="1" fillId="0" borderId="5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0" xfId="0"/>
    <xf numFmtId="0" fontId="3" fillId="0" borderId="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center" wrapText="1"/>
    </xf>
    <xf numFmtId="0" fontId="0" fillId="0" borderId="0" xfId="0"/>
    <xf numFmtId="0" fontId="1" fillId="0" borderId="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1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0" fillId="0" borderId="0" xfId="0"/>
    <xf numFmtId="0" fontId="7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8" xfId="0" applyBorder="1"/>
    <xf numFmtId="0" fontId="1" fillId="0" borderId="5" xfId="0" applyFont="1" applyBorder="1" applyAlignment="1" applyProtection="1">
      <alignment horizontal="left"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8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0" fillId="0" borderId="5" xfId="0" applyBorder="1" applyAlignment="1">
      <alignment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8" xfId="0" applyFont="1" applyBorder="1" applyAlignment="1" applyProtection="1">
      <alignment horizontal="center" vertical="top" wrapText="1"/>
    </xf>
    <xf numFmtId="0" fontId="12" fillId="0" borderId="8" xfId="0" applyFont="1" applyBorder="1" applyAlignment="1" applyProtection="1">
      <alignment horizontal="left" vertical="top" wrapText="1"/>
    </xf>
    <xf numFmtId="4" fontId="12" fillId="0" borderId="8" xfId="0" applyNumberFormat="1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center" vertical="top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9" fontId="12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/>
    <xf numFmtId="164" fontId="7" fillId="0" borderId="0" xfId="0" applyNumberFormat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2" fontId="1" fillId="0" borderId="3" xfId="0" applyNumberFormat="1" applyFont="1" applyBorder="1" applyAlignment="1" applyProtection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56</xdr:col>
      <xdr:colOff>28575</xdr:colOff>
      <xdr:row>29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038850"/>
          <a:ext cx="5286375" cy="5238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                   Главный бухгалтер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7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749" y="168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1007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Мануйлова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Е.В.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1007" y="168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M68"/>
  <sheetViews>
    <sheetView tabSelected="1" workbookViewId="0">
      <selection activeCell="BG58" sqref="BG58"/>
    </sheetView>
  </sheetViews>
  <sheetFormatPr defaultRowHeight="10.15" customHeight="1"/>
  <cols>
    <col min="1" max="48" width="0.28515625" customWidth="1"/>
    <col min="49" max="49" width="7.7109375" customWidth="1"/>
    <col min="50" max="50" width="7.7109375" style="72" customWidth="1"/>
    <col min="51" max="51" width="5.28515625" customWidth="1"/>
    <col min="52" max="52" width="6.7109375" customWidth="1"/>
    <col min="53" max="53" width="8.7109375" customWidth="1"/>
    <col min="54" max="54" width="8.7109375" style="13" customWidth="1"/>
    <col min="55" max="55" width="15.85546875" style="13" customWidth="1"/>
    <col min="56" max="56" width="7.7109375" style="13" customWidth="1"/>
    <col min="57" max="57" width="12.7109375" customWidth="1"/>
    <col min="58" max="58" width="8.85546875" hidden="1" customWidth="1"/>
    <col min="59" max="59" width="12" style="11" customWidth="1"/>
    <col min="60" max="61" width="9.7109375" customWidth="1"/>
    <col min="62" max="62" width="15.140625" customWidth="1"/>
    <col min="63" max="63" width="15.28515625" customWidth="1"/>
    <col min="64" max="64" width="8.140625" customWidth="1"/>
    <col min="65" max="65" width="8.85546875" hidden="1" customWidth="1"/>
  </cols>
  <sheetData>
    <row r="1" spans="1:65" ht="12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74"/>
    </row>
    <row r="2" spans="1:65" ht="12.75">
      <c r="A2" s="118" t="s">
        <v>106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2"/>
    </row>
    <row r="3" spans="1:65" ht="12.7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64"/>
      <c r="AY3" s="1"/>
      <c r="AZ3" s="1"/>
      <c r="BA3" s="1"/>
      <c r="BB3" s="16"/>
      <c r="BC3" s="16"/>
      <c r="BD3" s="16"/>
      <c r="BE3" s="1"/>
      <c r="BF3" s="1"/>
      <c r="BG3" s="12"/>
      <c r="BH3" s="2"/>
      <c r="BI3" s="2"/>
      <c r="BJ3" s="2"/>
      <c r="BK3" s="2"/>
      <c r="BL3" s="2"/>
      <c r="BM3" s="2"/>
    </row>
    <row r="4" spans="1:65" ht="12.75" customHeight="1">
      <c r="A4" s="125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7"/>
      <c r="AZ4" s="109" t="s">
        <v>1</v>
      </c>
      <c r="BA4" s="109" t="s">
        <v>2</v>
      </c>
      <c r="BB4" s="111" t="s">
        <v>55</v>
      </c>
      <c r="BC4" s="111" t="s">
        <v>56</v>
      </c>
      <c r="BD4" s="111" t="s">
        <v>57</v>
      </c>
      <c r="BE4" s="122" t="s">
        <v>3</v>
      </c>
      <c r="BF4" s="123"/>
      <c r="BG4" s="123"/>
      <c r="BH4" s="123"/>
      <c r="BI4" s="123"/>
      <c r="BJ4" s="123"/>
      <c r="BK4" s="123"/>
      <c r="BL4" s="123"/>
      <c r="BM4" s="123"/>
    </row>
    <row r="5" spans="1:65" ht="12.75" customHeight="1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30"/>
      <c r="AZ5" s="134"/>
      <c r="BA5" s="134"/>
      <c r="BB5" s="112"/>
      <c r="BC5" s="112"/>
      <c r="BD5" s="112"/>
      <c r="BE5" s="111" t="s">
        <v>58</v>
      </c>
      <c r="BF5" s="109" t="s">
        <v>4</v>
      </c>
      <c r="BG5" s="120" t="s">
        <v>5</v>
      </c>
      <c r="BH5" s="135"/>
      <c r="BI5" s="135"/>
      <c r="BJ5" s="135"/>
      <c r="BK5" s="135"/>
      <c r="BL5" s="135"/>
      <c r="BM5" s="135"/>
    </row>
    <row r="6" spans="1:65" ht="112.9" customHeigh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30"/>
      <c r="AZ6" s="134"/>
      <c r="BA6" s="134"/>
      <c r="BB6" s="112"/>
      <c r="BC6" s="112"/>
      <c r="BD6" s="112"/>
      <c r="BE6" s="112"/>
      <c r="BF6" s="134"/>
      <c r="BG6" s="136" t="s">
        <v>33</v>
      </c>
      <c r="BH6" s="109" t="s">
        <v>6</v>
      </c>
      <c r="BI6" s="109" t="s">
        <v>7</v>
      </c>
      <c r="BJ6" s="109" t="s">
        <v>8</v>
      </c>
      <c r="BK6" s="120" t="s">
        <v>9</v>
      </c>
      <c r="BL6" s="121"/>
      <c r="BM6" s="109" t="s">
        <v>10</v>
      </c>
    </row>
    <row r="7" spans="1:65" ht="22.35" customHeigh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3"/>
      <c r="AZ7" s="110"/>
      <c r="BA7" s="110"/>
      <c r="BB7" s="113"/>
      <c r="BC7" s="113"/>
      <c r="BD7" s="113"/>
      <c r="BE7" s="113"/>
      <c r="BF7" s="110"/>
      <c r="BG7" s="137"/>
      <c r="BH7" s="110"/>
      <c r="BI7" s="110"/>
      <c r="BJ7" s="110"/>
      <c r="BK7" s="66" t="s">
        <v>11</v>
      </c>
      <c r="BL7" s="66" t="s">
        <v>12</v>
      </c>
      <c r="BM7" s="110"/>
    </row>
    <row r="8" spans="1:65" ht="11.1" customHeight="1">
      <c r="A8" s="122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4"/>
      <c r="AZ8" s="3">
        <v>2</v>
      </c>
      <c r="BA8" s="67">
        <v>3</v>
      </c>
      <c r="BB8" s="67">
        <v>4</v>
      </c>
      <c r="BC8" s="67">
        <v>5</v>
      </c>
      <c r="BD8" s="67">
        <v>6</v>
      </c>
      <c r="BE8" s="67">
        <v>7</v>
      </c>
      <c r="BF8" s="67">
        <v>7</v>
      </c>
      <c r="BG8" s="67">
        <v>8</v>
      </c>
      <c r="BH8" s="67">
        <v>9</v>
      </c>
      <c r="BI8" s="67">
        <v>10</v>
      </c>
      <c r="BJ8" s="67">
        <v>11</v>
      </c>
      <c r="BK8" s="66">
        <v>12</v>
      </c>
      <c r="BL8" s="66">
        <v>13</v>
      </c>
      <c r="BM8" s="65">
        <v>14</v>
      </c>
    </row>
    <row r="9" spans="1:65" s="26" customFormat="1" ht="22.35" customHeight="1">
      <c r="A9" s="114"/>
      <c r="B9" s="115" t="s">
        <v>34</v>
      </c>
      <c r="C9" s="116" t="s">
        <v>13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7"/>
      <c r="AZ9" s="23">
        <v>100</v>
      </c>
      <c r="BA9" s="24" t="s">
        <v>16</v>
      </c>
      <c r="BB9" s="24"/>
      <c r="BC9" s="24"/>
      <c r="BD9" s="24"/>
      <c r="BE9" s="25">
        <f>BG9+BK9</f>
        <v>31302000</v>
      </c>
      <c r="BF9" s="25"/>
      <c r="BG9" s="25">
        <f>BG11</f>
        <v>30046000</v>
      </c>
      <c r="BH9" s="25"/>
      <c r="BI9" s="25"/>
      <c r="BJ9" s="25"/>
      <c r="BK9" s="25">
        <f>BK11</f>
        <v>1256000</v>
      </c>
      <c r="BL9" s="25"/>
      <c r="BM9" s="25"/>
    </row>
    <row r="10" spans="1:65" s="9" customFormat="1" ht="22.5" customHeight="1">
      <c r="A10" s="10"/>
      <c r="B10" s="105" t="s">
        <v>35</v>
      </c>
      <c r="C10" s="106" t="s">
        <v>13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7"/>
      <c r="AZ10" s="73">
        <v>110</v>
      </c>
      <c r="BA10" s="4"/>
      <c r="BB10" s="4"/>
      <c r="BC10" s="4"/>
      <c r="BD10" s="4"/>
      <c r="BE10" s="5"/>
      <c r="BF10" s="5"/>
      <c r="BG10" s="4" t="s">
        <v>16</v>
      </c>
      <c r="BH10" s="4" t="s">
        <v>16</v>
      </c>
      <c r="BI10" s="4" t="s">
        <v>16</v>
      </c>
      <c r="BJ10" s="4" t="s">
        <v>16</v>
      </c>
      <c r="BK10" s="4" t="s">
        <v>16</v>
      </c>
      <c r="BL10" s="4" t="s">
        <v>16</v>
      </c>
      <c r="BM10" s="5"/>
    </row>
    <row r="11" spans="1:65" s="62" customFormat="1" ht="28.5" customHeight="1">
      <c r="A11" s="60"/>
      <c r="B11" s="105" t="s">
        <v>36</v>
      </c>
      <c r="C11" s="106" t="s">
        <v>13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7"/>
      <c r="AZ11" s="73">
        <v>120</v>
      </c>
      <c r="BA11" s="4" t="s">
        <v>59</v>
      </c>
      <c r="BB11" s="4" t="s">
        <v>16</v>
      </c>
      <c r="BC11" s="4" t="s">
        <v>16</v>
      </c>
      <c r="BD11" s="4" t="s">
        <v>61</v>
      </c>
      <c r="BE11" s="5">
        <f>BG11+BK11</f>
        <v>31302000</v>
      </c>
      <c r="BF11" s="5"/>
      <c r="BG11" s="5">
        <f>BG13+BG16+BG17+BG18</f>
        <v>30046000</v>
      </c>
      <c r="BH11" s="4" t="s">
        <v>16</v>
      </c>
      <c r="BI11" s="4" t="s">
        <v>16</v>
      </c>
      <c r="BJ11" s="5"/>
      <c r="BK11" s="5">
        <f>BK14+BK15</f>
        <v>1256000</v>
      </c>
      <c r="BL11" s="5"/>
      <c r="BM11" s="5"/>
    </row>
    <row r="12" spans="1:65" s="62" customFormat="1" ht="18" customHeight="1">
      <c r="A12" s="60"/>
      <c r="B12" s="105" t="s">
        <v>45</v>
      </c>
      <c r="C12" s="106" t="s">
        <v>13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7"/>
      <c r="AZ12" s="4" t="s">
        <v>16</v>
      </c>
      <c r="BA12" s="4"/>
      <c r="BB12" s="4"/>
      <c r="BC12" s="4"/>
      <c r="BD12" s="4"/>
      <c r="BE12" s="5"/>
      <c r="BF12" s="5"/>
      <c r="BG12" s="5"/>
      <c r="BH12" s="5"/>
      <c r="BI12" s="5"/>
      <c r="BJ12" s="5"/>
      <c r="BK12" s="5"/>
      <c r="BL12" s="5"/>
      <c r="BM12" s="5"/>
    </row>
    <row r="13" spans="1:65" s="62" customFormat="1" ht="30" customHeight="1">
      <c r="A13" s="60"/>
      <c r="B13" s="105" t="s">
        <v>123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8"/>
      <c r="AZ13" s="73"/>
      <c r="BA13" s="4" t="s">
        <v>59</v>
      </c>
      <c r="BB13" s="4" t="s">
        <v>124</v>
      </c>
      <c r="BC13" s="4" t="s">
        <v>60</v>
      </c>
      <c r="BD13" s="4" t="s">
        <v>61</v>
      </c>
      <c r="BE13" s="5">
        <f>BG13</f>
        <v>11868000</v>
      </c>
      <c r="BF13" s="5"/>
      <c r="BG13" s="5">
        <v>11868000</v>
      </c>
      <c r="BH13" s="4" t="s">
        <v>16</v>
      </c>
      <c r="BI13" s="4" t="s">
        <v>16</v>
      </c>
      <c r="BJ13" s="5"/>
      <c r="BK13" s="5">
        <f>BL13</f>
        <v>0</v>
      </c>
      <c r="BL13" s="5"/>
      <c r="BM13" s="5"/>
    </row>
    <row r="14" spans="1:65" s="9" customFormat="1" ht="81" customHeight="1">
      <c r="A14" s="10"/>
      <c r="B14" s="105" t="s">
        <v>126</v>
      </c>
      <c r="C14" s="106" t="s">
        <v>13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7"/>
      <c r="AZ14" s="73"/>
      <c r="BA14" s="4" t="s">
        <v>59</v>
      </c>
      <c r="BB14" s="4" t="s">
        <v>125</v>
      </c>
      <c r="BC14" s="4" t="s">
        <v>60</v>
      </c>
      <c r="BD14" s="4" t="s">
        <v>61</v>
      </c>
      <c r="BE14" s="5">
        <f>BK14+BG14</f>
        <v>106000</v>
      </c>
      <c r="BF14" s="5"/>
      <c r="BG14" s="36"/>
      <c r="BH14" s="4" t="s">
        <v>16</v>
      </c>
      <c r="BI14" s="4" t="s">
        <v>16</v>
      </c>
      <c r="BJ14" s="5"/>
      <c r="BK14" s="5">
        <v>106000</v>
      </c>
      <c r="BL14" s="5">
        <v>0</v>
      </c>
      <c r="BM14" s="5"/>
    </row>
    <row r="15" spans="1:65" s="62" customFormat="1" ht="76.5" customHeight="1">
      <c r="A15" s="60"/>
      <c r="B15" s="105" t="s">
        <v>126</v>
      </c>
      <c r="C15" s="106" t="s">
        <v>13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7"/>
      <c r="AZ15" s="73"/>
      <c r="BA15" s="4" t="s">
        <v>59</v>
      </c>
      <c r="BB15" s="4" t="s">
        <v>125</v>
      </c>
      <c r="BC15" s="4" t="s">
        <v>60</v>
      </c>
      <c r="BD15" s="4" t="s">
        <v>145</v>
      </c>
      <c r="BE15" s="5">
        <f>BK15+BG15</f>
        <v>1150000</v>
      </c>
      <c r="BF15" s="5"/>
      <c r="BG15" s="36"/>
      <c r="BH15" s="4" t="s">
        <v>16</v>
      </c>
      <c r="BI15" s="4" t="s">
        <v>16</v>
      </c>
      <c r="BJ15" s="5"/>
      <c r="BK15" s="5">
        <v>1150000</v>
      </c>
      <c r="BL15" s="5">
        <v>0</v>
      </c>
      <c r="BM15" s="5"/>
    </row>
    <row r="16" spans="1:65" s="32" customFormat="1" ht="37.5" customHeight="1">
      <c r="A16" s="31"/>
      <c r="B16" s="105" t="s">
        <v>123</v>
      </c>
      <c r="C16" s="106" t="s">
        <v>13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73"/>
      <c r="BA16" s="4" t="s">
        <v>59</v>
      </c>
      <c r="BB16" s="4" t="s">
        <v>124</v>
      </c>
      <c r="BC16" s="4" t="s">
        <v>60</v>
      </c>
      <c r="BD16" s="4" t="s">
        <v>103</v>
      </c>
      <c r="BE16" s="5">
        <f>BK16+BG16</f>
        <v>34000</v>
      </c>
      <c r="BF16" s="5"/>
      <c r="BG16" s="5">
        <v>34000</v>
      </c>
      <c r="BH16" s="4" t="s">
        <v>16</v>
      </c>
      <c r="BI16" s="4" t="s">
        <v>16</v>
      </c>
      <c r="BJ16" s="5"/>
      <c r="BK16" s="5"/>
      <c r="BL16" s="5">
        <v>0</v>
      </c>
      <c r="BM16" s="5"/>
    </row>
    <row r="17" spans="1:65" s="88" customFormat="1" ht="37.5" customHeight="1">
      <c r="A17" s="60"/>
      <c r="B17" s="105" t="s">
        <v>123</v>
      </c>
      <c r="C17" s="106" t="s">
        <v>13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87"/>
      <c r="BA17" s="4" t="s">
        <v>59</v>
      </c>
      <c r="BB17" s="4" t="s">
        <v>124</v>
      </c>
      <c r="BC17" s="4" t="s">
        <v>146</v>
      </c>
      <c r="BD17" s="4" t="s">
        <v>145</v>
      </c>
      <c r="BE17" s="5">
        <f>BK17+BG17</f>
        <v>16796000</v>
      </c>
      <c r="BF17" s="5"/>
      <c r="BG17" s="5">
        <v>16796000</v>
      </c>
      <c r="BH17" s="4" t="s">
        <v>16</v>
      </c>
      <c r="BI17" s="4" t="s">
        <v>16</v>
      </c>
      <c r="BJ17" s="5"/>
      <c r="BK17" s="5"/>
      <c r="BL17" s="5">
        <v>0</v>
      </c>
      <c r="BM17" s="5"/>
    </row>
    <row r="18" spans="1:65" s="88" customFormat="1" ht="37.5" customHeight="1">
      <c r="A18" s="60"/>
      <c r="B18" s="105" t="s">
        <v>123</v>
      </c>
      <c r="C18" s="106" t="s">
        <v>13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87"/>
      <c r="BA18" s="4" t="s">
        <v>59</v>
      </c>
      <c r="BB18" s="4" t="s">
        <v>124</v>
      </c>
      <c r="BC18" s="4" t="s">
        <v>147</v>
      </c>
      <c r="BD18" s="4" t="s">
        <v>145</v>
      </c>
      <c r="BE18" s="5">
        <f>BK18+BG18</f>
        <v>1348000</v>
      </c>
      <c r="BF18" s="5"/>
      <c r="BG18" s="5">
        <v>1348000</v>
      </c>
      <c r="BH18" s="4" t="s">
        <v>16</v>
      </c>
      <c r="BI18" s="4" t="s">
        <v>16</v>
      </c>
      <c r="BJ18" s="5"/>
      <c r="BK18" s="5"/>
      <c r="BL18" s="5">
        <v>0</v>
      </c>
      <c r="BM18" s="5"/>
    </row>
    <row r="19" spans="1:65" s="88" customFormat="1" ht="26.25" customHeight="1">
      <c r="A19" s="60"/>
      <c r="B19" s="105" t="s">
        <v>37</v>
      </c>
      <c r="C19" s="106" t="s">
        <v>13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7"/>
      <c r="AZ19" s="87">
        <v>130</v>
      </c>
      <c r="BA19" s="4"/>
      <c r="BB19" s="4"/>
      <c r="BC19" s="4"/>
      <c r="BD19" s="4"/>
      <c r="BE19" s="5"/>
      <c r="BF19" s="4" t="s">
        <v>16</v>
      </c>
      <c r="BG19" s="4" t="s">
        <v>16</v>
      </c>
      <c r="BH19" s="4" t="s">
        <v>16</v>
      </c>
      <c r="BI19" s="4" t="s">
        <v>16</v>
      </c>
      <c r="BJ19" s="5"/>
      <c r="BK19" s="4" t="s">
        <v>16</v>
      </c>
      <c r="BL19" s="89"/>
    </row>
    <row r="20" spans="1:65" s="9" customFormat="1" ht="70.5" customHeight="1">
      <c r="A20" s="10"/>
      <c r="B20" s="105" t="s">
        <v>38</v>
      </c>
      <c r="C20" s="106" t="s">
        <v>13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7"/>
      <c r="AZ20" s="73">
        <v>140</v>
      </c>
      <c r="BA20" s="4"/>
      <c r="BB20" s="4"/>
      <c r="BC20" s="4"/>
      <c r="BD20" s="4"/>
      <c r="BE20" s="5"/>
      <c r="BF20" s="5"/>
      <c r="BG20" s="4" t="s">
        <v>16</v>
      </c>
      <c r="BH20" s="4" t="s">
        <v>16</v>
      </c>
      <c r="BI20" s="4" t="s">
        <v>16</v>
      </c>
      <c r="BJ20" s="4" t="s">
        <v>16</v>
      </c>
      <c r="BK20" s="5"/>
      <c r="BL20" s="21" t="s">
        <v>16</v>
      </c>
      <c r="BM20" s="5"/>
    </row>
    <row r="21" spans="1:65" s="9" customFormat="1" ht="22.35" customHeight="1">
      <c r="A21" s="10"/>
      <c r="B21" s="105" t="s">
        <v>39</v>
      </c>
      <c r="C21" s="106" t="s">
        <v>13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7"/>
      <c r="AZ21" s="73">
        <v>150</v>
      </c>
      <c r="BA21" s="4"/>
      <c r="BB21" s="4"/>
      <c r="BC21" s="4"/>
      <c r="BD21" s="4"/>
      <c r="BE21" s="5"/>
      <c r="BF21" s="5"/>
      <c r="BG21" s="4" t="s">
        <v>16</v>
      </c>
      <c r="BH21" s="5"/>
      <c r="BI21" s="5"/>
      <c r="BJ21" s="4" t="s">
        <v>16</v>
      </c>
      <c r="BK21" s="4" t="s">
        <v>16</v>
      </c>
      <c r="BL21" s="4" t="s">
        <v>16</v>
      </c>
      <c r="BM21" s="5"/>
    </row>
    <row r="22" spans="1:65" s="9" customFormat="1" ht="22.35" customHeight="1">
      <c r="A22" s="10"/>
      <c r="B22" s="105" t="s">
        <v>40</v>
      </c>
      <c r="C22" s="106" t="s">
        <v>13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7"/>
      <c r="AZ22" s="73">
        <v>160</v>
      </c>
      <c r="BA22" s="4"/>
      <c r="BB22" s="4"/>
      <c r="BC22" s="4"/>
      <c r="BD22" s="4"/>
      <c r="BE22" s="5"/>
      <c r="BF22" s="5"/>
      <c r="BG22" s="4" t="s">
        <v>16</v>
      </c>
      <c r="BH22" s="4" t="s">
        <v>16</v>
      </c>
      <c r="BI22" s="4" t="s">
        <v>16</v>
      </c>
      <c r="BJ22" s="4" t="s">
        <v>16</v>
      </c>
      <c r="BK22" s="5"/>
      <c r="BL22" s="5"/>
      <c r="BM22" s="5"/>
    </row>
    <row r="23" spans="1:65" s="9" customFormat="1" ht="22.35" customHeight="1">
      <c r="A23" s="10"/>
      <c r="B23" s="105" t="s">
        <v>41</v>
      </c>
      <c r="C23" s="106" t="s">
        <v>13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7"/>
      <c r="AZ23" s="73">
        <v>180</v>
      </c>
      <c r="BA23" s="4" t="s">
        <v>16</v>
      </c>
      <c r="BB23" s="4"/>
      <c r="BC23" s="4"/>
      <c r="BD23" s="4"/>
      <c r="BE23" s="5"/>
      <c r="BF23" s="5"/>
      <c r="BG23" s="4" t="s">
        <v>16</v>
      </c>
      <c r="BH23" s="4" t="s">
        <v>16</v>
      </c>
      <c r="BI23" s="4" t="s">
        <v>16</v>
      </c>
      <c r="BJ23" s="4" t="s">
        <v>16</v>
      </c>
      <c r="BK23" s="5"/>
      <c r="BL23" s="4" t="s">
        <v>16</v>
      </c>
      <c r="BM23" s="5"/>
    </row>
    <row r="24" spans="1:65" s="26" customFormat="1" ht="22.35" customHeight="1">
      <c r="A24" s="63"/>
      <c r="B24" s="115" t="s">
        <v>42</v>
      </c>
      <c r="C24" s="116" t="s">
        <v>13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7"/>
      <c r="AZ24" s="23">
        <v>200</v>
      </c>
      <c r="BA24" s="24" t="s">
        <v>16</v>
      </c>
      <c r="BB24" s="24"/>
      <c r="BC24" s="24"/>
      <c r="BD24" s="24"/>
      <c r="BE24" s="25">
        <f>BG24+BK24</f>
        <v>31946162.629999999</v>
      </c>
      <c r="BF24" s="25"/>
      <c r="BG24" s="25">
        <f>BG30+BG43+BG53</f>
        <v>30690162.629999999</v>
      </c>
      <c r="BH24" s="25"/>
      <c r="BI24" s="25"/>
      <c r="BJ24" s="25"/>
      <c r="BK24" s="25">
        <f>BK30+BK43+BK53</f>
        <v>1256000</v>
      </c>
      <c r="BL24" s="25"/>
      <c r="BM24" s="25"/>
    </row>
    <row r="25" spans="1:65" s="81" customFormat="1" ht="24.75" customHeight="1">
      <c r="A25" s="60"/>
      <c r="B25" s="101" t="s">
        <v>128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43"/>
      <c r="AZ25" s="80" t="s">
        <v>129</v>
      </c>
      <c r="BA25" s="21"/>
      <c r="BB25" s="4"/>
      <c r="BC25" s="4"/>
      <c r="BD25" s="4"/>
      <c r="BE25" s="5"/>
      <c r="BF25" s="5"/>
      <c r="BG25" s="5"/>
      <c r="BH25" s="5"/>
      <c r="BI25" s="5"/>
      <c r="BJ25" s="5"/>
      <c r="BK25" s="5"/>
      <c r="BL25" s="5"/>
      <c r="BM25" s="5"/>
    </row>
    <row r="26" spans="1:65" s="81" customFormat="1" ht="24.75" customHeight="1">
      <c r="A26" s="60"/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43"/>
      <c r="AZ26" s="80" t="s">
        <v>129</v>
      </c>
      <c r="BA26" s="21"/>
      <c r="BB26" s="4"/>
      <c r="BC26" s="4" t="s">
        <v>60</v>
      </c>
      <c r="BD26" s="4" t="s">
        <v>61</v>
      </c>
      <c r="BE26" s="5"/>
      <c r="BF26" s="5"/>
      <c r="BG26" s="5">
        <f>BG32+BG35+BG38+BG46+BG49+BG55</f>
        <v>11868000</v>
      </c>
      <c r="BH26" s="5"/>
      <c r="BI26" s="5"/>
      <c r="BJ26" s="5"/>
      <c r="BK26" s="5">
        <f>BK34+BK37+BK40+BK47+BK50+BK59</f>
        <v>106000</v>
      </c>
      <c r="BL26" s="5"/>
      <c r="BM26" s="5"/>
    </row>
    <row r="27" spans="1:65" s="81" customFormat="1" ht="24.75" customHeight="1">
      <c r="A27" s="60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43"/>
      <c r="AZ27" s="80" t="s">
        <v>129</v>
      </c>
      <c r="BA27" s="21"/>
      <c r="BB27" s="4"/>
      <c r="BC27" s="4" t="s">
        <v>60</v>
      </c>
      <c r="BD27" s="4" t="s">
        <v>103</v>
      </c>
      <c r="BE27" s="5"/>
      <c r="BF27" s="5"/>
      <c r="BG27" s="5">
        <f>BG56</f>
        <v>34000</v>
      </c>
      <c r="BH27" s="5"/>
      <c r="BI27" s="5"/>
      <c r="BJ27" s="5"/>
      <c r="BK27" s="5">
        <v>0</v>
      </c>
      <c r="BL27" s="5"/>
      <c r="BM27" s="5"/>
    </row>
    <row r="28" spans="1:65" s="88" customFormat="1" ht="24.75" customHeight="1">
      <c r="A28" s="60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43"/>
      <c r="AZ28" s="87" t="s">
        <v>129</v>
      </c>
      <c r="BA28" s="21"/>
      <c r="BB28" s="4"/>
      <c r="BC28" s="4" t="s">
        <v>146</v>
      </c>
      <c r="BD28" s="4" t="s">
        <v>145</v>
      </c>
      <c r="BE28" s="5"/>
      <c r="BF28" s="5"/>
      <c r="BG28" s="5">
        <f>BG33+BG36+BG39+BG45+BG57</f>
        <v>17440162.630000003</v>
      </c>
      <c r="BH28" s="5"/>
      <c r="BI28" s="5"/>
      <c r="BJ28" s="5"/>
      <c r="BK28" s="5">
        <f>BK48+BK51+BK60</f>
        <v>1150000</v>
      </c>
      <c r="BL28" s="5"/>
      <c r="BM28" s="5"/>
    </row>
    <row r="29" spans="1:65" s="88" customFormat="1" ht="24.75" customHeight="1">
      <c r="A29" s="60"/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43"/>
      <c r="AZ29" s="87" t="s">
        <v>129</v>
      </c>
      <c r="BA29" s="21"/>
      <c r="BB29" s="4"/>
      <c r="BC29" s="4" t="s">
        <v>147</v>
      </c>
      <c r="BD29" s="4" t="s">
        <v>145</v>
      </c>
      <c r="BE29" s="5"/>
      <c r="BF29" s="5"/>
      <c r="BG29" s="5">
        <f>BG58</f>
        <v>1348000</v>
      </c>
      <c r="BH29" s="5"/>
      <c r="BI29" s="5"/>
      <c r="BJ29" s="5"/>
      <c r="BK29" s="5">
        <v>0</v>
      </c>
      <c r="BL29" s="5"/>
      <c r="BM29" s="5"/>
    </row>
    <row r="30" spans="1:65" s="30" customFormat="1" ht="22.35" customHeight="1">
      <c r="A30" s="146" t="s">
        <v>43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8"/>
      <c r="AZ30" s="28">
        <v>210</v>
      </c>
      <c r="BA30" s="21" t="s">
        <v>127</v>
      </c>
      <c r="BB30" s="21"/>
      <c r="BC30" s="21"/>
      <c r="BD30" s="21"/>
      <c r="BE30" s="29">
        <f>BG30+BK30</f>
        <v>19150375.629999999</v>
      </c>
      <c r="BF30" s="29"/>
      <c r="BG30" s="29">
        <f>BG32+BG33+BG35+BG36+BG38+BG39</f>
        <v>19109242.629999999</v>
      </c>
      <c r="BH30" s="29"/>
      <c r="BI30" s="29"/>
      <c r="BJ30" s="29"/>
      <c r="BK30" s="29">
        <f>BK34+BK37+BK40</f>
        <v>41133</v>
      </c>
      <c r="BL30" s="29"/>
      <c r="BM30" s="29"/>
    </row>
    <row r="31" spans="1:65" s="13" customFormat="1" ht="24.75" customHeight="1">
      <c r="A31" s="15"/>
      <c r="B31" s="101" t="s">
        <v>128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43"/>
      <c r="AZ31" s="73" t="s">
        <v>129</v>
      </c>
      <c r="BA31" s="21"/>
      <c r="BB31" s="4"/>
      <c r="BC31" s="4"/>
      <c r="BD31" s="4"/>
      <c r="BE31" s="5"/>
      <c r="BF31" s="5"/>
      <c r="BG31" s="5"/>
      <c r="BH31" s="5"/>
      <c r="BI31" s="5"/>
      <c r="BJ31" s="5"/>
      <c r="BK31" s="5"/>
      <c r="BL31" s="5"/>
      <c r="BM31" s="5"/>
    </row>
    <row r="32" spans="1:65" s="13" customFormat="1" ht="22.5" customHeight="1">
      <c r="A32" s="15"/>
      <c r="B32" s="101" t="s">
        <v>130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69"/>
      <c r="AY32" s="14"/>
      <c r="AZ32" s="73"/>
      <c r="BA32" s="21" t="s">
        <v>62</v>
      </c>
      <c r="BB32" s="4" t="s">
        <v>124</v>
      </c>
      <c r="BC32" s="4" t="s">
        <v>60</v>
      </c>
      <c r="BD32" s="4" t="s">
        <v>61</v>
      </c>
      <c r="BE32" s="5">
        <f t="shared" ref="BE32:BE40" si="0">BG32+BK32</f>
        <v>7694625</v>
      </c>
      <c r="BF32" s="5"/>
      <c r="BG32" s="5">
        <v>7694625</v>
      </c>
      <c r="BH32" s="5"/>
      <c r="BI32" s="5"/>
      <c r="BJ32" s="5"/>
      <c r="BK32" s="5">
        <v>0</v>
      </c>
      <c r="BL32" s="5"/>
      <c r="BM32" s="5"/>
    </row>
    <row r="33" spans="1:65" s="79" customFormat="1" ht="22.5" customHeight="1">
      <c r="A33" s="60"/>
      <c r="B33" s="101" t="s">
        <v>130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75"/>
      <c r="AY33" s="76"/>
      <c r="AZ33" s="78"/>
      <c r="BA33" s="21" t="s">
        <v>62</v>
      </c>
      <c r="BB33" s="4" t="s">
        <v>124</v>
      </c>
      <c r="BC33" s="4" t="s">
        <v>146</v>
      </c>
      <c r="BD33" s="4" t="s">
        <v>145</v>
      </c>
      <c r="BE33" s="5">
        <f t="shared" ref="BE33" si="1">BG33+BK33</f>
        <v>6945345.9000000004</v>
      </c>
      <c r="BF33" s="5"/>
      <c r="BG33" s="5">
        <f>6757817+187528.9</f>
        <v>6945345.9000000004</v>
      </c>
      <c r="BH33" s="5"/>
      <c r="BI33" s="5"/>
      <c r="BJ33" s="5"/>
      <c r="BK33" s="5">
        <v>0</v>
      </c>
      <c r="BL33" s="5"/>
      <c r="BM33" s="5"/>
    </row>
    <row r="34" spans="1:65" s="72" customFormat="1" ht="22.5" customHeight="1">
      <c r="A34" s="60"/>
      <c r="B34" s="101" t="s">
        <v>130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69"/>
      <c r="AY34" s="68"/>
      <c r="AZ34" s="73"/>
      <c r="BA34" s="21" t="s">
        <v>62</v>
      </c>
      <c r="BB34" s="4" t="s">
        <v>125</v>
      </c>
      <c r="BC34" s="4" t="s">
        <v>60</v>
      </c>
      <c r="BD34" s="4" t="s">
        <v>61</v>
      </c>
      <c r="BE34" s="5">
        <f t="shared" si="0"/>
        <v>31590</v>
      </c>
      <c r="BF34" s="5"/>
      <c r="BG34" s="5">
        <v>0</v>
      </c>
      <c r="BH34" s="5"/>
      <c r="BI34" s="5"/>
      <c r="BJ34" s="5"/>
      <c r="BK34" s="5">
        <v>31590</v>
      </c>
      <c r="BL34" s="5"/>
      <c r="BM34" s="5"/>
    </row>
    <row r="35" spans="1:65" s="72" customFormat="1" ht="23.25" customHeight="1">
      <c r="A35" s="144" t="s">
        <v>67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70"/>
      <c r="AY35" s="68"/>
      <c r="AZ35" s="73"/>
      <c r="BA35" s="21" t="s">
        <v>63</v>
      </c>
      <c r="BB35" s="4" t="s">
        <v>124</v>
      </c>
      <c r="BC35" s="4" t="s">
        <v>60</v>
      </c>
      <c r="BD35" s="4" t="s">
        <v>61</v>
      </c>
      <c r="BE35" s="5">
        <f t="shared" si="0"/>
        <v>24000</v>
      </c>
      <c r="BF35" s="5"/>
      <c r="BG35" s="5">
        <v>24000</v>
      </c>
      <c r="BH35" s="5"/>
      <c r="BI35" s="5"/>
      <c r="BJ35" s="5"/>
      <c r="BK35" s="5">
        <v>0</v>
      </c>
      <c r="BL35" s="5"/>
      <c r="BM35" s="5"/>
    </row>
    <row r="36" spans="1:65" s="79" customFormat="1" ht="23.25" customHeight="1">
      <c r="A36" s="144" t="s">
        <v>67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77"/>
      <c r="AY36" s="76"/>
      <c r="AZ36" s="78"/>
      <c r="BA36" s="21" t="s">
        <v>63</v>
      </c>
      <c r="BB36" s="4" t="s">
        <v>124</v>
      </c>
      <c r="BC36" s="4" t="s">
        <v>146</v>
      </c>
      <c r="BD36" s="4" t="s">
        <v>145</v>
      </c>
      <c r="BE36" s="5">
        <f t="shared" ref="BE36" si="2">BG36+BK36</f>
        <v>24000</v>
      </c>
      <c r="BF36" s="5"/>
      <c r="BG36" s="5">
        <v>24000</v>
      </c>
      <c r="BH36" s="5"/>
      <c r="BI36" s="5"/>
      <c r="BJ36" s="5"/>
      <c r="BK36" s="5">
        <v>0</v>
      </c>
      <c r="BL36" s="5"/>
      <c r="BM36" s="5"/>
    </row>
    <row r="37" spans="1:65" s="72" customFormat="1" ht="23.25" customHeight="1">
      <c r="A37" s="144" t="s">
        <v>67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70"/>
      <c r="AY37" s="68"/>
      <c r="AZ37" s="73"/>
      <c r="BA37" s="21" t="s">
        <v>63</v>
      </c>
      <c r="BB37" s="4" t="s">
        <v>125</v>
      </c>
      <c r="BC37" s="4" t="s">
        <v>60</v>
      </c>
      <c r="BD37" s="4" t="s">
        <v>61</v>
      </c>
      <c r="BE37" s="5">
        <f t="shared" si="0"/>
        <v>0</v>
      </c>
      <c r="BF37" s="5"/>
      <c r="BG37" s="5">
        <v>0</v>
      </c>
      <c r="BH37" s="5"/>
      <c r="BI37" s="5"/>
      <c r="BJ37" s="5"/>
      <c r="BK37" s="5">
        <v>0</v>
      </c>
      <c r="BL37" s="5"/>
      <c r="BM37" s="5"/>
    </row>
    <row r="38" spans="1:65" s="62" customFormat="1" ht="22.5" customHeight="1">
      <c r="A38" s="60"/>
      <c r="B38" s="101" t="s">
        <v>68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69"/>
      <c r="AY38" s="59"/>
      <c r="AZ38" s="73"/>
      <c r="BA38" s="21" t="s">
        <v>64</v>
      </c>
      <c r="BB38" s="4" t="s">
        <v>124</v>
      </c>
      <c r="BC38" s="4" t="s">
        <v>60</v>
      </c>
      <c r="BD38" s="4" t="s">
        <v>61</v>
      </c>
      <c r="BE38" s="5">
        <f t="shared" si="0"/>
        <v>2323777</v>
      </c>
      <c r="BF38" s="5"/>
      <c r="BG38" s="5">
        <v>2323777</v>
      </c>
      <c r="BH38" s="5"/>
      <c r="BI38" s="5"/>
      <c r="BJ38" s="5"/>
      <c r="BK38" s="5">
        <v>0</v>
      </c>
      <c r="BL38" s="5"/>
      <c r="BM38" s="5"/>
    </row>
    <row r="39" spans="1:65" s="79" customFormat="1" ht="22.5" customHeight="1">
      <c r="A39" s="60"/>
      <c r="B39" s="101" t="s">
        <v>68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75"/>
      <c r="AY39" s="76"/>
      <c r="AZ39" s="78"/>
      <c r="BA39" s="21" t="s">
        <v>64</v>
      </c>
      <c r="BB39" s="4" t="s">
        <v>124</v>
      </c>
      <c r="BC39" s="4" t="s">
        <v>146</v>
      </c>
      <c r="BD39" s="4" t="s">
        <v>145</v>
      </c>
      <c r="BE39" s="5">
        <f t="shared" ref="BE39" si="3">BG39+BK39</f>
        <v>2097494.73</v>
      </c>
      <c r="BF39" s="5"/>
      <c r="BG39" s="5">
        <f>2040861+56633.73</f>
        <v>2097494.73</v>
      </c>
      <c r="BH39" s="5"/>
      <c r="BI39" s="5"/>
      <c r="BJ39" s="5"/>
      <c r="BK39" s="5">
        <v>0</v>
      </c>
      <c r="BL39" s="5"/>
      <c r="BM39" s="5"/>
    </row>
    <row r="40" spans="1:65" s="62" customFormat="1" ht="21" customHeight="1">
      <c r="A40" s="60"/>
      <c r="B40" s="101" t="s">
        <v>68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69"/>
      <c r="AY40" s="59"/>
      <c r="AZ40" s="73"/>
      <c r="BA40" s="21" t="s">
        <v>64</v>
      </c>
      <c r="BB40" s="4" t="s">
        <v>125</v>
      </c>
      <c r="BC40" s="4" t="s">
        <v>60</v>
      </c>
      <c r="BD40" s="4" t="s">
        <v>61</v>
      </c>
      <c r="BE40" s="5">
        <f t="shared" si="0"/>
        <v>9543</v>
      </c>
      <c r="BF40" s="5"/>
      <c r="BG40" s="5">
        <v>0</v>
      </c>
      <c r="BH40" s="5"/>
      <c r="BI40" s="5"/>
      <c r="BJ40" s="5"/>
      <c r="BK40" s="5">
        <v>9543</v>
      </c>
      <c r="BL40" s="5"/>
      <c r="BM40" s="5"/>
    </row>
    <row r="41" spans="1:65" s="30" customFormat="1" ht="23.25" customHeight="1">
      <c r="A41" s="71"/>
      <c r="B41" s="138" t="s">
        <v>44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40"/>
      <c r="AZ41" s="28">
        <v>220</v>
      </c>
      <c r="BA41" s="21"/>
      <c r="BB41" s="21"/>
      <c r="BC41" s="21"/>
      <c r="BD41" s="21"/>
      <c r="BE41" s="29"/>
      <c r="BF41" s="29"/>
      <c r="BG41" s="29"/>
      <c r="BH41" s="29"/>
      <c r="BI41" s="29"/>
      <c r="BJ41" s="29"/>
      <c r="BK41" s="29"/>
      <c r="BL41" s="29"/>
      <c r="BM41" s="29"/>
    </row>
    <row r="42" spans="1:65" s="9" customFormat="1" ht="22.35" customHeight="1">
      <c r="A42" s="10"/>
      <c r="B42" s="105" t="s">
        <v>45</v>
      </c>
      <c r="C42" s="106" t="s">
        <v>13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7"/>
      <c r="AZ42" s="73"/>
      <c r="BA42" s="4"/>
      <c r="BB42" s="4"/>
      <c r="BC42" s="4"/>
      <c r="BD42" s="4"/>
      <c r="BE42" s="5"/>
      <c r="BF42" s="5"/>
      <c r="BG42" s="5"/>
      <c r="BH42" s="5"/>
      <c r="BI42" s="5"/>
      <c r="BJ42" s="5"/>
      <c r="BK42" s="5"/>
      <c r="BL42" s="5"/>
      <c r="BM42" s="5"/>
    </row>
    <row r="43" spans="1:65" s="30" customFormat="1" ht="22.35" customHeight="1">
      <c r="A43" s="27"/>
      <c r="B43" s="101" t="s">
        <v>46</v>
      </c>
      <c r="C43" s="141" t="s">
        <v>13</v>
      </c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2"/>
      <c r="AZ43" s="28">
        <v>230</v>
      </c>
      <c r="BA43" s="21"/>
      <c r="BB43" s="21"/>
      <c r="BC43" s="21"/>
      <c r="BD43" s="21"/>
      <c r="BE43" s="29">
        <f>BG43+BK43</f>
        <v>106000</v>
      </c>
      <c r="BF43" s="29"/>
      <c r="BG43" s="29">
        <f>BG45+BG49+BG46</f>
        <v>22000</v>
      </c>
      <c r="BH43" s="29"/>
      <c r="BI43" s="29"/>
      <c r="BJ43" s="29"/>
      <c r="BK43" s="29">
        <f>BK47+BK50+BK51</f>
        <v>84000</v>
      </c>
      <c r="BL43" s="29"/>
      <c r="BM43" s="29"/>
    </row>
    <row r="44" spans="1:65" s="62" customFormat="1" ht="20.25" customHeight="1">
      <c r="A44" s="60"/>
      <c r="B44" s="101" t="s">
        <v>128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69"/>
      <c r="AY44" s="59"/>
      <c r="AZ44" s="73" t="s">
        <v>129</v>
      </c>
      <c r="BA44" s="21"/>
      <c r="BB44" s="4"/>
      <c r="BC44" s="4"/>
      <c r="BD44" s="4"/>
      <c r="BE44" s="5"/>
      <c r="BF44" s="5"/>
      <c r="BG44" s="5"/>
      <c r="BH44" s="5"/>
      <c r="BI44" s="5"/>
      <c r="BJ44" s="5"/>
      <c r="BK44" s="5"/>
      <c r="BL44" s="5"/>
      <c r="BM44" s="5"/>
    </row>
    <row r="45" spans="1:65" s="9" customFormat="1" ht="22.35" customHeight="1">
      <c r="A45" s="10"/>
      <c r="B45" s="101" t="s">
        <v>131</v>
      </c>
      <c r="C45" s="106" t="s">
        <v>13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7"/>
      <c r="AZ45" s="73"/>
      <c r="BA45" s="21" t="s">
        <v>65</v>
      </c>
      <c r="BB45" s="4" t="s">
        <v>124</v>
      </c>
      <c r="BC45" s="4" t="s">
        <v>146</v>
      </c>
      <c r="BD45" s="4" t="s">
        <v>145</v>
      </c>
      <c r="BE45" s="5">
        <f>BG45+BK45</f>
        <v>16000</v>
      </c>
      <c r="BF45" s="5"/>
      <c r="BG45" s="5">
        <v>16000</v>
      </c>
      <c r="BH45" s="5"/>
      <c r="BI45" s="5"/>
      <c r="BJ45" s="5"/>
      <c r="BK45" s="5">
        <v>0</v>
      </c>
      <c r="BL45" s="5"/>
      <c r="BM45" s="5"/>
    </row>
    <row r="46" spans="1:65" s="88" customFormat="1" ht="22.35" customHeight="1">
      <c r="A46" s="60"/>
      <c r="B46" s="101" t="s">
        <v>131</v>
      </c>
      <c r="C46" s="106" t="s">
        <v>13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7"/>
      <c r="AZ46" s="87"/>
      <c r="BA46" s="21" t="s">
        <v>65</v>
      </c>
      <c r="BB46" s="4" t="s">
        <v>124</v>
      </c>
      <c r="BC46" s="4" t="s">
        <v>60</v>
      </c>
      <c r="BD46" s="4" t="s">
        <v>61</v>
      </c>
      <c r="BE46" s="5">
        <f>BG46+BK46</f>
        <v>6000</v>
      </c>
      <c r="BF46" s="5"/>
      <c r="BG46" s="5">
        <v>6000</v>
      </c>
      <c r="BH46" s="5"/>
      <c r="BI46" s="5"/>
      <c r="BJ46" s="5"/>
      <c r="BK46" s="5">
        <v>0</v>
      </c>
      <c r="BL46" s="5"/>
      <c r="BM46" s="5"/>
    </row>
    <row r="47" spans="1:65" s="13" customFormat="1" ht="22.35" customHeight="1">
      <c r="A47" s="15"/>
      <c r="B47" s="101" t="s">
        <v>131</v>
      </c>
      <c r="C47" s="106" t="s">
        <v>13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7"/>
      <c r="AZ47" s="73"/>
      <c r="BA47" s="21" t="s">
        <v>65</v>
      </c>
      <c r="BB47" s="4" t="s">
        <v>125</v>
      </c>
      <c r="BC47" s="4" t="s">
        <v>60</v>
      </c>
      <c r="BD47" s="4" t="s">
        <v>61</v>
      </c>
      <c r="BE47" s="5">
        <f t="shared" ref="BE47:BE50" si="4">BG47+BK47</f>
        <v>0</v>
      </c>
      <c r="BF47" s="5"/>
      <c r="BG47" s="5">
        <v>0</v>
      </c>
      <c r="BH47" s="5"/>
      <c r="BI47" s="5"/>
      <c r="BJ47" s="5"/>
      <c r="BK47" s="5">
        <v>0</v>
      </c>
      <c r="BL47" s="5"/>
      <c r="BM47" s="5"/>
    </row>
    <row r="48" spans="1:65" s="88" customFormat="1" ht="22.35" customHeight="1">
      <c r="A48" s="60"/>
      <c r="B48" s="101" t="s">
        <v>131</v>
      </c>
      <c r="C48" s="106" t="s">
        <v>13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7"/>
      <c r="AZ48" s="87"/>
      <c r="BA48" s="21" t="s">
        <v>65</v>
      </c>
      <c r="BB48" s="4" t="s">
        <v>125</v>
      </c>
      <c r="BC48" s="4" t="s">
        <v>146</v>
      </c>
      <c r="BD48" s="4" t="s">
        <v>145</v>
      </c>
      <c r="BE48" s="5">
        <f t="shared" ref="BE48" si="5">BG48+BK48</f>
        <v>0</v>
      </c>
      <c r="BF48" s="5"/>
      <c r="BG48" s="5">
        <v>0</v>
      </c>
      <c r="BH48" s="5"/>
      <c r="BI48" s="5"/>
      <c r="BJ48" s="5"/>
      <c r="BK48" s="5">
        <v>0</v>
      </c>
      <c r="BL48" s="5"/>
      <c r="BM48" s="5"/>
    </row>
    <row r="49" spans="1:65" s="88" customFormat="1" ht="22.35" customHeight="1">
      <c r="A49" s="101" t="s">
        <v>133</v>
      </c>
      <c r="B49" s="106" t="s">
        <v>13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43"/>
      <c r="AZ49" s="87"/>
      <c r="BA49" s="21" t="s">
        <v>132</v>
      </c>
      <c r="BB49" s="4" t="s">
        <v>124</v>
      </c>
      <c r="BC49" s="4" t="s">
        <v>60</v>
      </c>
      <c r="BD49" s="4" t="s">
        <v>61</v>
      </c>
      <c r="BE49" s="5">
        <f t="shared" si="4"/>
        <v>0</v>
      </c>
      <c r="BF49" s="5"/>
      <c r="BG49" s="5">
        <v>0</v>
      </c>
      <c r="BH49" s="5"/>
      <c r="BI49" s="5"/>
      <c r="BJ49" s="5"/>
      <c r="BK49" s="5">
        <v>0</v>
      </c>
      <c r="BL49" s="5"/>
      <c r="BM49" s="5"/>
    </row>
    <row r="50" spans="1:65" s="62" customFormat="1" ht="22.35" customHeight="1">
      <c r="A50" s="60"/>
      <c r="B50" s="101" t="s">
        <v>133</v>
      </c>
      <c r="C50" s="106" t="s">
        <v>13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7"/>
      <c r="AZ50" s="73"/>
      <c r="BA50" s="21" t="s">
        <v>132</v>
      </c>
      <c r="BB50" s="4" t="s">
        <v>125</v>
      </c>
      <c r="BC50" s="4" t="s">
        <v>60</v>
      </c>
      <c r="BD50" s="4" t="s">
        <v>61</v>
      </c>
      <c r="BE50" s="5">
        <f t="shared" si="4"/>
        <v>12000</v>
      </c>
      <c r="BF50" s="5"/>
      <c r="BG50" s="5">
        <v>0</v>
      </c>
      <c r="BH50" s="5"/>
      <c r="BI50" s="5"/>
      <c r="BJ50" s="5"/>
      <c r="BK50" s="5">
        <v>12000</v>
      </c>
      <c r="BL50" s="5"/>
      <c r="BM50" s="5"/>
    </row>
    <row r="51" spans="1:65" s="88" customFormat="1" ht="22.35" customHeight="1">
      <c r="A51" s="60"/>
      <c r="B51" s="101" t="s">
        <v>133</v>
      </c>
      <c r="C51" s="106" t="s">
        <v>13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7"/>
      <c r="AZ51" s="87"/>
      <c r="BA51" s="21" t="s">
        <v>132</v>
      </c>
      <c r="BB51" s="4" t="s">
        <v>125</v>
      </c>
      <c r="BC51" s="4" t="s">
        <v>146</v>
      </c>
      <c r="BD51" s="4" t="s">
        <v>145</v>
      </c>
      <c r="BE51" s="5">
        <f t="shared" ref="BE51" si="6">BG51+BK51</f>
        <v>72000</v>
      </c>
      <c r="BF51" s="5"/>
      <c r="BG51" s="5">
        <v>0</v>
      </c>
      <c r="BH51" s="5"/>
      <c r="BI51" s="5"/>
      <c r="BJ51" s="5"/>
      <c r="BK51" s="5">
        <v>72000</v>
      </c>
      <c r="BL51" s="5"/>
      <c r="BM51" s="5"/>
    </row>
    <row r="52" spans="1:65" s="9" customFormat="1" ht="35.25" customHeight="1">
      <c r="A52" s="10"/>
      <c r="B52" s="105" t="s">
        <v>47</v>
      </c>
      <c r="C52" s="106" t="s">
        <v>13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7"/>
      <c r="AZ52" s="73">
        <v>250</v>
      </c>
      <c r="BA52" s="4"/>
      <c r="BB52" s="4"/>
      <c r="BC52" s="4"/>
      <c r="BD52" s="4"/>
      <c r="BE52" s="5"/>
      <c r="BF52" s="5"/>
      <c r="BG52" s="5">
        <v>0</v>
      </c>
      <c r="BH52" s="5"/>
      <c r="BI52" s="5"/>
      <c r="BJ52" s="5"/>
      <c r="BK52" s="5"/>
      <c r="BL52" s="5"/>
      <c r="BM52" s="5"/>
    </row>
    <row r="53" spans="1:65" s="26" customFormat="1" ht="22.35" customHeight="1">
      <c r="A53" s="22"/>
      <c r="B53" s="115" t="s">
        <v>48</v>
      </c>
      <c r="C53" s="116" t="s">
        <v>13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7"/>
      <c r="AZ53" s="23">
        <v>260</v>
      </c>
      <c r="BA53" s="24" t="s">
        <v>66</v>
      </c>
      <c r="BB53" s="24"/>
      <c r="BC53" s="24"/>
      <c r="BD53" s="24"/>
      <c r="BE53" s="25">
        <f>BG53+BK53</f>
        <v>12689787</v>
      </c>
      <c r="BF53" s="25"/>
      <c r="BG53" s="25">
        <f>SUM(BG55:BG60)</f>
        <v>11558920</v>
      </c>
      <c r="BH53" s="25"/>
      <c r="BI53" s="25"/>
      <c r="BJ53" s="25"/>
      <c r="BK53" s="25">
        <f>SUM(BK55:BK60)</f>
        <v>1130867</v>
      </c>
      <c r="BL53" s="25"/>
      <c r="BM53" s="25"/>
    </row>
    <row r="54" spans="1:65" s="62" customFormat="1" ht="22.35" customHeight="1">
      <c r="A54" s="60"/>
      <c r="B54" s="101" t="s">
        <v>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7"/>
      <c r="AZ54" s="4" t="s">
        <v>16</v>
      </c>
      <c r="BA54" s="4"/>
      <c r="BB54" s="4"/>
      <c r="BC54" s="4"/>
      <c r="BD54" s="4"/>
      <c r="BE54" s="5"/>
      <c r="BF54" s="5"/>
      <c r="BG54" s="5"/>
      <c r="BH54" s="5"/>
      <c r="BI54" s="5"/>
      <c r="BJ54" s="5"/>
      <c r="BK54" s="5"/>
      <c r="BL54" s="5"/>
      <c r="BM54" s="5"/>
    </row>
    <row r="55" spans="1:65" s="99" customFormat="1" ht="22.35" customHeight="1">
      <c r="A55" s="60"/>
      <c r="B55" s="101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7"/>
      <c r="AZ55" s="96"/>
      <c r="BA55" s="4" t="s">
        <v>16</v>
      </c>
      <c r="BB55" s="4" t="s">
        <v>124</v>
      </c>
      <c r="BC55" s="4" t="s">
        <v>60</v>
      </c>
      <c r="BD55" s="4" t="s">
        <v>61</v>
      </c>
      <c r="BE55" s="5">
        <f t="shared" ref="BE55:BE58" si="7">BG55+BK55</f>
        <v>1819598</v>
      </c>
      <c r="BF55" s="5"/>
      <c r="BG55" s="5">
        <v>1819598</v>
      </c>
      <c r="BH55" s="5"/>
      <c r="BI55" s="5"/>
      <c r="BJ55" s="5"/>
      <c r="BK55" s="5">
        <v>0</v>
      </c>
      <c r="BL55" s="5"/>
      <c r="BM55" s="5"/>
    </row>
    <row r="56" spans="1:65" s="99" customFormat="1" ht="22.35" customHeight="1">
      <c r="A56" s="60"/>
      <c r="B56" s="101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7"/>
      <c r="AZ56" s="96"/>
      <c r="BA56" s="4" t="s">
        <v>16</v>
      </c>
      <c r="BB56" s="4" t="s">
        <v>124</v>
      </c>
      <c r="BC56" s="4" t="s">
        <v>60</v>
      </c>
      <c r="BD56" s="4" t="s">
        <v>103</v>
      </c>
      <c r="BE56" s="5">
        <f t="shared" ref="BE56" si="8">BG56+BK56</f>
        <v>34000</v>
      </c>
      <c r="BF56" s="5"/>
      <c r="BG56" s="5">
        <v>34000</v>
      </c>
      <c r="BH56" s="5"/>
      <c r="BI56" s="5"/>
      <c r="BJ56" s="5"/>
      <c r="BK56" s="5">
        <v>0</v>
      </c>
      <c r="BL56" s="5"/>
      <c r="BM56" s="5"/>
    </row>
    <row r="57" spans="1:65" s="99" customFormat="1" ht="22.35" customHeight="1">
      <c r="A57" s="60"/>
      <c r="B57" s="101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7"/>
      <c r="AZ57" s="96"/>
      <c r="BA57" s="4" t="s">
        <v>16</v>
      </c>
      <c r="BB57" s="4" t="s">
        <v>124</v>
      </c>
      <c r="BC57" s="4" t="s">
        <v>146</v>
      </c>
      <c r="BD57" s="4" t="s">
        <v>145</v>
      </c>
      <c r="BE57" s="5">
        <f t="shared" si="7"/>
        <v>8357322</v>
      </c>
      <c r="BF57" s="5"/>
      <c r="BG57" s="5">
        <f>7957322+400000</f>
        <v>8357322</v>
      </c>
      <c r="BH57" s="5"/>
      <c r="BI57" s="5"/>
      <c r="BJ57" s="5"/>
      <c r="BK57" s="5">
        <v>0</v>
      </c>
      <c r="BL57" s="5"/>
      <c r="BM57" s="5"/>
    </row>
    <row r="58" spans="1:65" s="99" customFormat="1" ht="22.35" customHeight="1">
      <c r="A58" s="60"/>
      <c r="B58" s="101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7"/>
      <c r="AZ58" s="96"/>
      <c r="BA58" s="4" t="s">
        <v>16</v>
      </c>
      <c r="BB58" s="4" t="s">
        <v>124</v>
      </c>
      <c r="BC58" s="4" t="s">
        <v>147</v>
      </c>
      <c r="BD58" s="4" t="s">
        <v>145</v>
      </c>
      <c r="BE58" s="5">
        <f t="shared" si="7"/>
        <v>1348000</v>
      </c>
      <c r="BF58" s="5"/>
      <c r="BG58" s="5">
        <v>1348000</v>
      </c>
      <c r="BH58" s="5"/>
      <c r="BI58" s="5"/>
      <c r="BJ58" s="5"/>
      <c r="BK58" s="5">
        <v>0</v>
      </c>
      <c r="BL58" s="5"/>
      <c r="BM58" s="5"/>
    </row>
    <row r="59" spans="1:65" s="99" customFormat="1" ht="22.35" customHeight="1">
      <c r="A59" s="60"/>
      <c r="B59" s="101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7"/>
      <c r="AZ59" s="96"/>
      <c r="BA59" s="4" t="s">
        <v>16</v>
      </c>
      <c r="BB59" s="4" t="s">
        <v>125</v>
      </c>
      <c r="BC59" s="4" t="s">
        <v>60</v>
      </c>
      <c r="BD59" s="4" t="s">
        <v>61</v>
      </c>
      <c r="BE59" s="5">
        <f t="shared" ref="BE59:BE60" si="9">BG59+BK59</f>
        <v>52867</v>
      </c>
      <c r="BF59" s="5"/>
      <c r="BG59" s="5">
        <v>0</v>
      </c>
      <c r="BH59" s="5"/>
      <c r="BI59" s="5"/>
      <c r="BJ59" s="5"/>
      <c r="BK59" s="5">
        <v>52867</v>
      </c>
      <c r="BL59" s="5"/>
      <c r="BM59" s="5"/>
    </row>
    <row r="60" spans="1:65" s="99" customFormat="1" ht="22.35" customHeight="1">
      <c r="A60" s="60"/>
      <c r="B60" s="101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7"/>
      <c r="AZ60" s="96"/>
      <c r="BA60" s="4" t="s">
        <v>16</v>
      </c>
      <c r="BB60" s="4" t="s">
        <v>125</v>
      </c>
      <c r="BC60" s="4" t="s">
        <v>146</v>
      </c>
      <c r="BD60" s="4" t="s">
        <v>145</v>
      </c>
      <c r="BE60" s="5">
        <f t="shared" si="9"/>
        <v>1078000</v>
      </c>
      <c r="BF60" s="5"/>
      <c r="BG60" s="5">
        <v>0</v>
      </c>
      <c r="BH60" s="5"/>
      <c r="BI60" s="5"/>
      <c r="BJ60" s="5"/>
      <c r="BK60" s="5">
        <v>1078000</v>
      </c>
      <c r="BL60" s="5"/>
      <c r="BM60" s="5"/>
    </row>
    <row r="61" spans="1:65" s="13" customFormat="1" ht="22.35" customHeight="1">
      <c r="A61" s="15"/>
      <c r="B61" s="105" t="s">
        <v>49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69"/>
      <c r="AY61" s="14"/>
      <c r="AZ61" s="73">
        <v>300</v>
      </c>
      <c r="BA61" s="4" t="s">
        <v>16</v>
      </c>
      <c r="BB61" s="4"/>
      <c r="BC61" s="4"/>
      <c r="BD61" s="4"/>
      <c r="BE61" s="5"/>
      <c r="BF61" s="5"/>
      <c r="BG61" s="5"/>
      <c r="BH61" s="5"/>
      <c r="BI61" s="5"/>
      <c r="BJ61" s="5"/>
      <c r="BK61" s="5"/>
      <c r="BL61" s="5"/>
      <c r="BM61" s="5"/>
    </row>
    <row r="62" spans="1:65" s="9" customFormat="1" ht="22.35" customHeight="1">
      <c r="A62" s="10"/>
      <c r="B62" s="105" t="s">
        <v>50</v>
      </c>
      <c r="C62" s="106" t="s">
        <v>13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7"/>
      <c r="AZ62" s="73">
        <v>310</v>
      </c>
      <c r="BA62" s="4"/>
      <c r="BB62" s="4"/>
      <c r="BC62" s="4"/>
      <c r="BD62" s="4"/>
      <c r="BE62" s="5"/>
      <c r="BF62" s="5"/>
      <c r="BG62" s="5"/>
      <c r="BH62" s="5"/>
      <c r="BI62" s="5"/>
      <c r="BJ62" s="5"/>
      <c r="BK62" s="5"/>
      <c r="BL62" s="5"/>
      <c r="BM62" s="5"/>
    </row>
    <row r="63" spans="1:65" s="9" customFormat="1" ht="22.35" customHeight="1">
      <c r="A63" s="10"/>
      <c r="B63" s="105" t="s">
        <v>51</v>
      </c>
      <c r="C63" s="106" t="s">
        <v>13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7"/>
      <c r="AZ63" s="73">
        <v>320</v>
      </c>
      <c r="BA63" s="4"/>
      <c r="BB63" s="4"/>
      <c r="BC63" s="4"/>
      <c r="BD63" s="4"/>
      <c r="BE63" s="5"/>
      <c r="BF63" s="5"/>
      <c r="BG63" s="5"/>
      <c r="BH63" s="5"/>
      <c r="BI63" s="5"/>
      <c r="BJ63" s="5"/>
      <c r="BK63" s="5"/>
      <c r="BL63" s="5"/>
      <c r="BM63" s="5"/>
    </row>
    <row r="64" spans="1:65" s="9" customFormat="1" ht="22.35" customHeight="1">
      <c r="A64" s="10"/>
      <c r="B64" s="105" t="s">
        <v>52</v>
      </c>
      <c r="C64" s="106" t="s">
        <v>13</v>
      </c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7"/>
      <c r="AZ64" s="73">
        <v>400</v>
      </c>
      <c r="BA64" s="4"/>
      <c r="BB64" s="4"/>
      <c r="BC64" s="4"/>
      <c r="BD64" s="4"/>
      <c r="BE64" s="5"/>
      <c r="BF64" s="5"/>
      <c r="BG64" s="5"/>
      <c r="BH64" s="5"/>
      <c r="BI64" s="5"/>
      <c r="BJ64" s="5"/>
      <c r="BK64" s="5"/>
      <c r="BL64" s="5"/>
      <c r="BM64" s="5"/>
    </row>
    <row r="65" spans="1:65" s="9" customFormat="1" ht="22.35" customHeight="1">
      <c r="A65" s="10"/>
      <c r="B65" s="105" t="s">
        <v>53</v>
      </c>
      <c r="C65" s="106" t="s">
        <v>13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7"/>
      <c r="AZ65" s="73">
        <v>410</v>
      </c>
      <c r="BA65" s="4"/>
      <c r="BB65" s="4"/>
      <c r="BC65" s="4"/>
      <c r="BD65" s="4"/>
      <c r="BE65" s="5"/>
      <c r="BF65" s="5"/>
      <c r="BG65" s="5"/>
      <c r="BH65" s="5"/>
      <c r="BI65" s="5"/>
      <c r="BJ65" s="5"/>
      <c r="BK65" s="5"/>
      <c r="BL65" s="5"/>
      <c r="BM65" s="5"/>
    </row>
    <row r="66" spans="1:65" s="9" customFormat="1" ht="22.35" customHeight="1">
      <c r="A66" s="10"/>
      <c r="B66" s="105" t="s">
        <v>54</v>
      </c>
      <c r="C66" s="106" t="s">
        <v>13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7"/>
      <c r="AZ66" s="73">
        <v>420</v>
      </c>
      <c r="BA66" s="4"/>
      <c r="BB66" s="4"/>
      <c r="BC66" s="4"/>
      <c r="BD66" s="4"/>
      <c r="BE66" s="5"/>
      <c r="BF66" s="5"/>
      <c r="BG66" s="5"/>
      <c r="BH66" s="5"/>
      <c r="BI66" s="5"/>
      <c r="BJ66" s="5"/>
      <c r="BK66" s="5"/>
      <c r="BL66" s="5"/>
      <c r="BM66" s="5"/>
    </row>
    <row r="67" spans="1:65" s="9" customFormat="1" ht="22.35" customHeight="1">
      <c r="A67" s="10"/>
      <c r="B67" s="105" t="s">
        <v>14</v>
      </c>
      <c r="C67" s="106" t="s">
        <v>13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7"/>
      <c r="AZ67" s="73" t="s">
        <v>15</v>
      </c>
      <c r="BA67" s="4" t="s">
        <v>16</v>
      </c>
      <c r="BB67" s="4" t="s">
        <v>124</v>
      </c>
      <c r="BC67" s="4" t="s">
        <v>146</v>
      </c>
      <c r="BD67" s="4" t="s">
        <v>145</v>
      </c>
      <c r="BE67" s="5">
        <f t="shared" ref="BE67" si="10">BG67+BK67</f>
        <v>644162.63</v>
      </c>
      <c r="BF67" s="5"/>
      <c r="BG67" s="5">
        <v>644162.63</v>
      </c>
      <c r="BH67" s="5"/>
      <c r="BI67" s="5"/>
      <c r="BJ67" s="5"/>
      <c r="BK67" s="5"/>
      <c r="BL67" s="5"/>
      <c r="BM67" s="5"/>
    </row>
    <row r="68" spans="1:65" s="9" customFormat="1" ht="22.35" customHeight="1">
      <c r="A68" s="10"/>
      <c r="B68" s="105" t="s">
        <v>17</v>
      </c>
      <c r="C68" s="106" t="s">
        <v>13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7"/>
      <c r="AZ68" s="73">
        <v>600</v>
      </c>
      <c r="BA68" s="4" t="s">
        <v>16</v>
      </c>
      <c r="BB68" s="4"/>
      <c r="BC68" s="4"/>
      <c r="BD68" s="4"/>
      <c r="BE68" s="5"/>
      <c r="BF68" s="5"/>
      <c r="BG68" s="5"/>
      <c r="BH68" s="5"/>
      <c r="BI68" s="5"/>
      <c r="BJ68" s="5"/>
      <c r="BK68" s="5"/>
      <c r="BL68" s="5"/>
      <c r="BM68" s="5"/>
    </row>
  </sheetData>
  <mergeCells count="81">
    <mergeCell ref="A37:AW37"/>
    <mergeCell ref="B33:AW33"/>
    <mergeCell ref="A36:AW36"/>
    <mergeCell ref="B21:AY21"/>
    <mergeCell ref="B22:AY22"/>
    <mergeCell ref="B23:AY23"/>
    <mergeCell ref="B24:AY24"/>
    <mergeCell ref="B32:AW32"/>
    <mergeCell ref="A30:AY30"/>
    <mergeCell ref="B31:AY31"/>
    <mergeCell ref="B25:AY25"/>
    <mergeCell ref="B26:AY26"/>
    <mergeCell ref="B27:AY27"/>
    <mergeCell ref="B28:AY28"/>
    <mergeCell ref="B29:AY29"/>
    <mergeCell ref="B40:AW40"/>
    <mergeCell ref="B41:AY41"/>
    <mergeCell ref="B44:AW44"/>
    <mergeCell ref="B50:AY50"/>
    <mergeCell ref="B54:AY54"/>
    <mergeCell ref="B42:AY42"/>
    <mergeCell ref="B43:AY43"/>
    <mergeCell ref="B47:AY47"/>
    <mergeCell ref="B45:AY45"/>
    <mergeCell ref="B46:AY46"/>
    <mergeCell ref="A49:AY49"/>
    <mergeCell ref="B48:AY48"/>
    <mergeCell ref="B51:AY51"/>
    <mergeCell ref="B66:AY66"/>
    <mergeCell ref="B68:AY68"/>
    <mergeCell ref="B67:AY67"/>
    <mergeCell ref="B52:AY52"/>
    <mergeCell ref="B53:AY53"/>
    <mergeCell ref="B63:AY63"/>
    <mergeCell ref="B62:AY62"/>
    <mergeCell ref="B65:AY65"/>
    <mergeCell ref="B64:AY64"/>
    <mergeCell ref="B61:AW61"/>
    <mergeCell ref="B55:AY55"/>
    <mergeCell ref="B57:AY57"/>
    <mergeCell ref="B58:AY58"/>
    <mergeCell ref="B59:AY59"/>
    <mergeCell ref="B60:AY60"/>
    <mergeCell ref="B56:AY56"/>
    <mergeCell ref="BM6:BM7"/>
    <mergeCell ref="A9"/>
    <mergeCell ref="B9:AY9"/>
    <mergeCell ref="A2:BL2"/>
    <mergeCell ref="BK6:BL6"/>
    <mergeCell ref="A8:AY8"/>
    <mergeCell ref="BH6:BH7"/>
    <mergeCell ref="BE5:BE7"/>
    <mergeCell ref="A4:AY7"/>
    <mergeCell ref="AZ4:AZ7"/>
    <mergeCell ref="BF5:BF7"/>
    <mergeCell ref="BA4:BA7"/>
    <mergeCell ref="BG5:BM5"/>
    <mergeCell ref="BG6:BG7"/>
    <mergeCell ref="BE4:BM4"/>
    <mergeCell ref="BJ6:BJ7"/>
    <mergeCell ref="BI6:BI7"/>
    <mergeCell ref="BB4:BB7"/>
    <mergeCell ref="BC4:BC7"/>
    <mergeCell ref="BD4:BD7"/>
    <mergeCell ref="B18:AY18"/>
    <mergeCell ref="B39:AW39"/>
    <mergeCell ref="A1:AW1"/>
    <mergeCell ref="A3:AW3"/>
    <mergeCell ref="B10:AY10"/>
    <mergeCell ref="B14:AY14"/>
    <mergeCell ref="B20:AY20"/>
    <mergeCell ref="B19:AY19"/>
    <mergeCell ref="B16:AY16"/>
    <mergeCell ref="B15:AY15"/>
    <mergeCell ref="B11:AY11"/>
    <mergeCell ref="B12:AY12"/>
    <mergeCell ref="B13:AY13"/>
    <mergeCell ref="B17:AY17"/>
    <mergeCell ref="B34:AW34"/>
    <mergeCell ref="B38:AW38"/>
    <mergeCell ref="A35:AW3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68"/>
  <sheetViews>
    <sheetView topLeftCell="Y1" workbookViewId="0">
      <selection activeCell="BF1" sqref="BF1:BF1048576"/>
    </sheetView>
  </sheetViews>
  <sheetFormatPr defaultRowHeight="12.75"/>
  <cols>
    <col min="1" max="48" width="0.28515625" style="62" customWidth="1"/>
    <col min="49" max="49" width="7.7109375" style="62" customWidth="1"/>
    <col min="50" max="50" width="0.28515625" style="62" customWidth="1"/>
    <col min="51" max="51" width="11.140625" style="62" customWidth="1"/>
    <col min="52" max="52" width="8.28515625" style="62" customWidth="1"/>
    <col min="53" max="53" width="8.7109375" style="62" customWidth="1"/>
    <col min="54" max="54" width="9.7109375" style="62" customWidth="1"/>
    <col min="55" max="55" width="15.85546875" style="62" customWidth="1"/>
    <col min="56" max="56" width="9.42578125" style="62" customWidth="1"/>
    <col min="57" max="57" width="12.7109375" style="62" customWidth="1"/>
    <col min="58" max="58" width="14" style="62" customWidth="1"/>
    <col min="59" max="59" width="15.28515625" style="62" customWidth="1"/>
    <col min="60" max="60" width="8" style="13" customWidth="1"/>
    <col min="61" max="61" width="11.140625" customWidth="1"/>
  </cols>
  <sheetData>
    <row r="1" spans="1:63" s="99" customFormat="1" ht="12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98"/>
    </row>
    <row r="2" spans="1:63" s="99" customFormat="1">
      <c r="A2" s="118" t="s">
        <v>134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</row>
    <row r="3" spans="1:63" s="99" customForma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95"/>
      <c r="AY3" s="95"/>
      <c r="AZ3" s="95"/>
      <c r="BA3" s="95"/>
      <c r="BB3" s="95"/>
      <c r="BC3" s="95"/>
      <c r="BD3" s="95"/>
      <c r="BE3" s="95"/>
      <c r="BF3" s="95"/>
      <c r="BG3" s="2"/>
      <c r="BH3" s="2"/>
      <c r="BI3" s="2"/>
      <c r="BJ3" s="2"/>
      <c r="BK3" s="2"/>
    </row>
    <row r="4" spans="1:63" s="99" customFormat="1" ht="12.75" customHeight="1">
      <c r="A4" s="125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7"/>
      <c r="AZ4" s="109" t="s">
        <v>1</v>
      </c>
      <c r="BA4" s="109" t="s">
        <v>2</v>
      </c>
      <c r="BB4" s="111" t="s">
        <v>55</v>
      </c>
      <c r="BC4" s="111" t="s">
        <v>56</v>
      </c>
      <c r="BD4" s="111" t="s">
        <v>57</v>
      </c>
      <c r="BE4" s="122" t="s">
        <v>3</v>
      </c>
      <c r="BF4" s="123"/>
      <c r="BG4" s="123"/>
      <c r="BH4" s="123"/>
      <c r="BI4" s="123"/>
      <c r="BJ4" s="123"/>
      <c r="BK4" s="123"/>
    </row>
    <row r="5" spans="1:63" s="99" customFormat="1" ht="12.75" customHeight="1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30"/>
      <c r="AZ5" s="134"/>
      <c r="BA5" s="134"/>
      <c r="BB5" s="112"/>
      <c r="BC5" s="112"/>
      <c r="BD5" s="112"/>
      <c r="BE5" s="111" t="s">
        <v>58</v>
      </c>
      <c r="BF5" s="120" t="s">
        <v>5</v>
      </c>
      <c r="BG5" s="135"/>
      <c r="BH5" s="135"/>
      <c r="BI5" s="135"/>
      <c r="BJ5" s="135"/>
      <c r="BK5" s="135"/>
    </row>
    <row r="6" spans="1:63" s="99" customFormat="1" ht="112.9" customHeigh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30"/>
      <c r="AZ6" s="134"/>
      <c r="BA6" s="134"/>
      <c r="BB6" s="112"/>
      <c r="BC6" s="112"/>
      <c r="BD6" s="112"/>
      <c r="BE6" s="112"/>
      <c r="BF6" s="136" t="s">
        <v>33</v>
      </c>
      <c r="BG6" s="109" t="s">
        <v>6</v>
      </c>
      <c r="BH6" s="109" t="s">
        <v>7</v>
      </c>
      <c r="BI6" s="109" t="s">
        <v>8</v>
      </c>
      <c r="BJ6" s="120" t="s">
        <v>9</v>
      </c>
      <c r="BK6" s="121"/>
    </row>
    <row r="7" spans="1:63" s="99" customFormat="1" ht="22.35" customHeigh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3"/>
      <c r="AZ7" s="110"/>
      <c r="BA7" s="110"/>
      <c r="BB7" s="113"/>
      <c r="BC7" s="113"/>
      <c r="BD7" s="113"/>
      <c r="BE7" s="113"/>
      <c r="BF7" s="137"/>
      <c r="BG7" s="110"/>
      <c r="BH7" s="110"/>
      <c r="BI7" s="110"/>
      <c r="BJ7" s="100" t="s">
        <v>11</v>
      </c>
      <c r="BK7" s="100" t="s">
        <v>12</v>
      </c>
    </row>
    <row r="8" spans="1:63" s="99" customFormat="1" ht="11.1" customHeight="1">
      <c r="A8" s="122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4"/>
      <c r="AZ8" s="3">
        <v>2</v>
      </c>
      <c r="BA8" s="97">
        <v>3</v>
      </c>
      <c r="BB8" s="97">
        <v>4</v>
      </c>
      <c r="BC8" s="97">
        <v>5</v>
      </c>
      <c r="BD8" s="97">
        <v>6</v>
      </c>
      <c r="BE8" s="97">
        <v>7</v>
      </c>
      <c r="BF8" s="97">
        <v>8</v>
      </c>
      <c r="BG8" s="97">
        <v>9</v>
      </c>
      <c r="BH8" s="97">
        <v>10</v>
      </c>
      <c r="BI8" s="97">
        <v>11</v>
      </c>
      <c r="BJ8" s="100">
        <v>12</v>
      </c>
      <c r="BK8" s="100">
        <v>13</v>
      </c>
    </row>
    <row r="9" spans="1:63" s="26" customFormat="1" ht="22.35" customHeight="1">
      <c r="A9" s="94"/>
      <c r="B9" s="115" t="s">
        <v>34</v>
      </c>
      <c r="C9" s="116" t="s">
        <v>13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7"/>
      <c r="AZ9" s="23">
        <v>100</v>
      </c>
      <c r="BA9" s="24" t="s">
        <v>16</v>
      </c>
      <c r="BB9" s="24"/>
      <c r="BC9" s="24"/>
      <c r="BD9" s="24"/>
      <c r="BE9" s="25">
        <f>BF9+BJ9</f>
        <v>31951000</v>
      </c>
      <c r="BF9" s="25">
        <f>BF11</f>
        <v>30641000</v>
      </c>
      <c r="BG9" s="25"/>
      <c r="BH9" s="25"/>
      <c r="BI9" s="25"/>
      <c r="BJ9" s="25">
        <f>BJ11</f>
        <v>1310000</v>
      </c>
      <c r="BK9" s="25"/>
    </row>
    <row r="10" spans="1:63" s="99" customFormat="1" ht="22.5" customHeight="1">
      <c r="A10" s="60"/>
      <c r="B10" s="105" t="s">
        <v>35</v>
      </c>
      <c r="C10" s="106" t="s">
        <v>13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7"/>
      <c r="AZ10" s="96">
        <v>110</v>
      </c>
      <c r="BA10" s="4"/>
      <c r="BB10" s="4"/>
      <c r="BC10" s="4"/>
      <c r="BD10" s="4"/>
      <c r="BE10" s="5"/>
      <c r="BF10" s="4" t="s">
        <v>16</v>
      </c>
      <c r="BG10" s="4" t="s">
        <v>16</v>
      </c>
      <c r="BH10" s="4" t="s">
        <v>16</v>
      </c>
      <c r="BI10" s="4" t="s">
        <v>16</v>
      </c>
      <c r="BJ10" s="4" t="s">
        <v>16</v>
      </c>
      <c r="BK10" s="4" t="s">
        <v>16</v>
      </c>
    </row>
    <row r="11" spans="1:63" s="99" customFormat="1" ht="28.5" customHeight="1">
      <c r="A11" s="60"/>
      <c r="B11" s="105" t="s">
        <v>36</v>
      </c>
      <c r="C11" s="106" t="s">
        <v>13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7"/>
      <c r="AZ11" s="96">
        <v>120</v>
      </c>
      <c r="BA11" s="4" t="s">
        <v>59</v>
      </c>
      <c r="BB11" s="4" t="s">
        <v>16</v>
      </c>
      <c r="BC11" s="4" t="s">
        <v>16</v>
      </c>
      <c r="BD11" s="4" t="s">
        <v>61</v>
      </c>
      <c r="BE11" s="5">
        <f>BF11+BJ11</f>
        <v>31951000</v>
      </c>
      <c r="BF11" s="5">
        <f>BF13+BF16+BF17+BF18</f>
        <v>30641000</v>
      </c>
      <c r="BG11" s="4" t="s">
        <v>16</v>
      </c>
      <c r="BH11" s="4" t="s">
        <v>16</v>
      </c>
      <c r="BI11" s="5"/>
      <c r="BJ11" s="5">
        <f>BJ14+BJ15</f>
        <v>1310000</v>
      </c>
      <c r="BK11" s="5"/>
    </row>
    <row r="12" spans="1:63" s="99" customFormat="1" ht="18" customHeight="1">
      <c r="A12" s="60"/>
      <c r="B12" s="105" t="s">
        <v>45</v>
      </c>
      <c r="C12" s="106" t="s">
        <v>13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7"/>
      <c r="AZ12" s="4" t="s">
        <v>16</v>
      </c>
      <c r="BA12" s="4"/>
      <c r="BB12" s="4"/>
      <c r="BC12" s="4"/>
      <c r="BD12" s="4"/>
      <c r="BE12" s="5"/>
      <c r="BF12" s="5"/>
      <c r="BG12" s="5"/>
      <c r="BH12" s="5"/>
      <c r="BI12" s="5"/>
      <c r="BJ12" s="5"/>
      <c r="BK12" s="5"/>
    </row>
    <row r="13" spans="1:63" s="99" customFormat="1" ht="30" customHeight="1">
      <c r="A13" s="60"/>
      <c r="B13" s="105" t="s">
        <v>123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8"/>
      <c r="AZ13" s="96"/>
      <c r="BA13" s="4" t="s">
        <v>59</v>
      </c>
      <c r="BB13" s="4" t="s">
        <v>124</v>
      </c>
      <c r="BC13" s="4" t="s">
        <v>60</v>
      </c>
      <c r="BD13" s="4" t="s">
        <v>61</v>
      </c>
      <c r="BE13" s="5">
        <f>BF13</f>
        <v>12030000</v>
      </c>
      <c r="BF13" s="5">
        <v>12030000</v>
      </c>
      <c r="BG13" s="4" t="s">
        <v>16</v>
      </c>
      <c r="BH13" s="4" t="s">
        <v>16</v>
      </c>
      <c r="BI13" s="5"/>
      <c r="BJ13" s="5">
        <f>BK13</f>
        <v>0</v>
      </c>
      <c r="BK13" s="5"/>
    </row>
    <row r="14" spans="1:63" s="99" customFormat="1" ht="81" customHeight="1">
      <c r="A14" s="60"/>
      <c r="B14" s="105" t="s">
        <v>126</v>
      </c>
      <c r="C14" s="106" t="s">
        <v>13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7"/>
      <c r="AZ14" s="96"/>
      <c r="BA14" s="4" t="s">
        <v>59</v>
      </c>
      <c r="BB14" s="4" t="s">
        <v>125</v>
      </c>
      <c r="BC14" s="4" t="s">
        <v>60</v>
      </c>
      <c r="BD14" s="4" t="s">
        <v>61</v>
      </c>
      <c r="BE14" s="5">
        <f>BJ14+BF14</f>
        <v>110000</v>
      </c>
      <c r="BF14" s="36"/>
      <c r="BG14" s="4" t="s">
        <v>16</v>
      </c>
      <c r="BH14" s="4" t="s">
        <v>16</v>
      </c>
      <c r="BI14" s="5"/>
      <c r="BJ14" s="5">
        <v>110000</v>
      </c>
      <c r="BK14" s="5">
        <v>0</v>
      </c>
    </row>
    <row r="15" spans="1:63" s="99" customFormat="1" ht="76.5" customHeight="1">
      <c r="A15" s="60"/>
      <c r="B15" s="105" t="s">
        <v>126</v>
      </c>
      <c r="C15" s="106" t="s">
        <v>13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7"/>
      <c r="AZ15" s="96"/>
      <c r="BA15" s="4" t="s">
        <v>59</v>
      </c>
      <c r="BB15" s="4" t="s">
        <v>125</v>
      </c>
      <c r="BC15" s="4" t="s">
        <v>60</v>
      </c>
      <c r="BD15" s="4" t="s">
        <v>145</v>
      </c>
      <c r="BE15" s="5">
        <f>BJ15+BF15</f>
        <v>1200000</v>
      </c>
      <c r="BF15" s="36"/>
      <c r="BG15" s="4" t="s">
        <v>16</v>
      </c>
      <c r="BH15" s="4" t="s">
        <v>16</v>
      </c>
      <c r="BI15" s="5"/>
      <c r="BJ15" s="5">
        <v>1200000</v>
      </c>
      <c r="BK15" s="5">
        <v>0</v>
      </c>
    </row>
    <row r="16" spans="1:63" s="99" customFormat="1" ht="37.5" customHeight="1">
      <c r="A16" s="60"/>
      <c r="B16" s="105" t="s">
        <v>123</v>
      </c>
      <c r="C16" s="106" t="s">
        <v>13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96"/>
      <c r="BA16" s="4" t="s">
        <v>59</v>
      </c>
      <c r="BB16" s="4" t="s">
        <v>124</v>
      </c>
      <c r="BC16" s="4" t="s">
        <v>60</v>
      </c>
      <c r="BD16" s="4" t="s">
        <v>103</v>
      </c>
      <c r="BE16" s="5">
        <f>BJ16+BF16</f>
        <v>34000</v>
      </c>
      <c r="BF16" s="5">
        <v>34000</v>
      </c>
      <c r="BG16" s="4" t="s">
        <v>16</v>
      </c>
      <c r="BH16" s="4" t="s">
        <v>16</v>
      </c>
      <c r="BI16" s="5"/>
      <c r="BJ16" s="5"/>
      <c r="BK16" s="5">
        <v>0</v>
      </c>
    </row>
    <row r="17" spans="1:63" s="99" customFormat="1" ht="37.5" customHeight="1">
      <c r="A17" s="60"/>
      <c r="B17" s="105" t="s">
        <v>123</v>
      </c>
      <c r="C17" s="106" t="s">
        <v>13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96"/>
      <c r="BA17" s="4" t="s">
        <v>59</v>
      </c>
      <c r="BB17" s="4" t="s">
        <v>124</v>
      </c>
      <c r="BC17" s="4" t="s">
        <v>146</v>
      </c>
      <c r="BD17" s="4" t="s">
        <v>145</v>
      </c>
      <c r="BE17" s="5">
        <f>BJ17+BF17</f>
        <v>17229000</v>
      </c>
      <c r="BF17" s="5">
        <v>17229000</v>
      </c>
      <c r="BG17" s="4" t="s">
        <v>16</v>
      </c>
      <c r="BH17" s="4" t="s">
        <v>16</v>
      </c>
      <c r="BI17" s="5"/>
      <c r="BJ17" s="5"/>
      <c r="BK17" s="5">
        <v>0</v>
      </c>
    </row>
    <row r="18" spans="1:63" s="99" customFormat="1" ht="37.5" customHeight="1">
      <c r="A18" s="60"/>
      <c r="B18" s="105" t="s">
        <v>123</v>
      </c>
      <c r="C18" s="106" t="s">
        <v>13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96"/>
      <c r="BA18" s="4" t="s">
        <v>59</v>
      </c>
      <c r="BB18" s="4" t="s">
        <v>124</v>
      </c>
      <c r="BC18" s="4" t="s">
        <v>147</v>
      </c>
      <c r="BD18" s="4" t="s">
        <v>145</v>
      </c>
      <c r="BE18" s="5">
        <f>BJ18+BF18</f>
        <v>1348000</v>
      </c>
      <c r="BF18" s="5">
        <v>1348000</v>
      </c>
      <c r="BG18" s="4" t="s">
        <v>16</v>
      </c>
      <c r="BH18" s="4" t="s">
        <v>16</v>
      </c>
      <c r="BI18" s="5"/>
      <c r="BJ18" s="5"/>
      <c r="BK18" s="5">
        <v>0</v>
      </c>
    </row>
    <row r="19" spans="1:63" s="99" customFormat="1" ht="26.25" customHeight="1">
      <c r="A19" s="60"/>
      <c r="B19" s="105" t="s">
        <v>37</v>
      </c>
      <c r="C19" s="106" t="s">
        <v>13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7"/>
      <c r="AZ19" s="96">
        <v>130</v>
      </c>
      <c r="BA19" s="4"/>
      <c r="BB19" s="4"/>
      <c r="BC19" s="4"/>
      <c r="BD19" s="4"/>
      <c r="BE19" s="5"/>
      <c r="BF19" s="4" t="s">
        <v>16</v>
      </c>
      <c r="BG19" s="4" t="s">
        <v>16</v>
      </c>
      <c r="BH19" s="4" t="s">
        <v>16</v>
      </c>
      <c r="BI19" s="5"/>
      <c r="BJ19" s="4" t="s">
        <v>16</v>
      </c>
      <c r="BK19" s="89"/>
    </row>
    <row r="20" spans="1:63" s="99" customFormat="1" ht="70.5" customHeight="1">
      <c r="A20" s="60"/>
      <c r="B20" s="105" t="s">
        <v>38</v>
      </c>
      <c r="C20" s="106" t="s">
        <v>13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7"/>
      <c r="AZ20" s="96">
        <v>140</v>
      </c>
      <c r="BA20" s="4"/>
      <c r="BB20" s="4"/>
      <c r="BC20" s="4"/>
      <c r="BD20" s="4"/>
      <c r="BE20" s="5"/>
      <c r="BF20" s="4" t="s">
        <v>16</v>
      </c>
      <c r="BG20" s="4" t="s">
        <v>16</v>
      </c>
      <c r="BH20" s="4" t="s">
        <v>16</v>
      </c>
      <c r="BI20" s="4" t="s">
        <v>16</v>
      </c>
      <c r="BJ20" s="5"/>
      <c r="BK20" s="21" t="s">
        <v>16</v>
      </c>
    </row>
    <row r="21" spans="1:63" s="99" customFormat="1" ht="22.35" customHeight="1">
      <c r="A21" s="60"/>
      <c r="B21" s="105" t="s">
        <v>39</v>
      </c>
      <c r="C21" s="106" t="s">
        <v>13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7"/>
      <c r="AZ21" s="96">
        <v>150</v>
      </c>
      <c r="BA21" s="4"/>
      <c r="BB21" s="4"/>
      <c r="BC21" s="4"/>
      <c r="BD21" s="4"/>
      <c r="BE21" s="5"/>
      <c r="BF21" s="4" t="s">
        <v>16</v>
      </c>
      <c r="BG21" s="5"/>
      <c r="BH21" s="5"/>
      <c r="BI21" s="4" t="s">
        <v>16</v>
      </c>
      <c r="BJ21" s="4" t="s">
        <v>16</v>
      </c>
      <c r="BK21" s="4" t="s">
        <v>16</v>
      </c>
    </row>
    <row r="22" spans="1:63" s="99" customFormat="1" ht="22.35" customHeight="1">
      <c r="A22" s="60"/>
      <c r="B22" s="105" t="s">
        <v>40</v>
      </c>
      <c r="C22" s="106" t="s">
        <v>13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7"/>
      <c r="AZ22" s="96">
        <v>160</v>
      </c>
      <c r="BA22" s="4"/>
      <c r="BB22" s="4"/>
      <c r="BC22" s="4"/>
      <c r="BD22" s="4"/>
      <c r="BE22" s="5"/>
      <c r="BF22" s="4" t="s">
        <v>16</v>
      </c>
      <c r="BG22" s="4" t="s">
        <v>16</v>
      </c>
      <c r="BH22" s="4" t="s">
        <v>16</v>
      </c>
      <c r="BI22" s="4" t="s">
        <v>16</v>
      </c>
      <c r="BJ22" s="5"/>
      <c r="BK22" s="5"/>
    </row>
    <row r="23" spans="1:63" s="99" customFormat="1" ht="22.35" customHeight="1">
      <c r="A23" s="60"/>
      <c r="B23" s="105" t="s">
        <v>41</v>
      </c>
      <c r="C23" s="106" t="s">
        <v>13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7"/>
      <c r="AZ23" s="96">
        <v>180</v>
      </c>
      <c r="BA23" s="4" t="s">
        <v>16</v>
      </c>
      <c r="BB23" s="4"/>
      <c r="BC23" s="4"/>
      <c r="BD23" s="4"/>
      <c r="BE23" s="5"/>
      <c r="BF23" s="4" t="s">
        <v>16</v>
      </c>
      <c r="BG23" s="4" t="s">
        <v>16</v>
      </c>
      <c r="BH23" s="4" t="s">
        <v>16</v>
      </c>
      <c r="BI23" s="4" t="s">
        <v>16</v>
      </c>
      <c r="BJ23" s="5"/>
      <c r="BK23" s="4" t="s">
        <v>16</v>
      </c>
    </row>
    <row r="24" spans="1:63" s="26" customFormat="1" ht="22.35" customHeight="1">
      <c r="A24" s="94"/>
      <c r="B24" s="115" t="s">
        <v>42</v>
      </c>
      <c r="C24" s="116" t="s">
        <v>13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7"/>
      <c r="AZ24" s="23">
        <v>200</v>
      </c>
      <c r="BA24" s="24" t="s">
        <v>16</v>
      </c>
      <c r="BB24" s="24"/>
      <c r="BC24" s="24"/>
      <c r="BD24" s="24"/>
      <c r="BE24" s="25">
        <f>BF24+BJ24</f>
        <v>31951000</v>
      </c>
      <c r="BF24" s="25">
        <f>BF30+BF43+BF53</f>
        <v>30641000</v>
      </c>
      <c r="BG24" s="25"/>
      <c r="BH24" s="25"/>
      <c r="BI24" s="25"/>
      <c r="BJ24" s="25">
        <f>BJ30+BJ43+BJ53</f>
        <v>1310000</v>
      </c>
      <c r="BK24" s="25"/>
    </row>
    <row r="25" spans="1:63" s="99" customFormat="1" ht="24.75" customHeight="1">
      <c r="A25" s="60"/>
      <c r="B25" s="101" t="s">
        <v>128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43"/>
      <c r="AZ25" s="96" t="s">
        <v>129</v>
      </c>
      <c r="BA25" s="21"/>
      <c r="BB25" s="4"/>
      <c r="BC25" s="4"/>
      <c r="BD25" s="4"/>
      <c r="BE25" s="5"/>
      <c r="BF25" s="5"/>
      <c r="BG25" s="5"/>
      <c r="BH25" s="5"/>
      <c r="BI25" s="5"/>
      <c r="BJ25" s="5"/>
      <c r="BK25" s="5"/>
    </row>
    <row r="26" spans="1:63" s="99" customFormat="1" ht="24.75" customHeight="1">
      <c r="A26" s="60"/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43"/>
      <c r="AZ26" s="96" t="s">
        <v>129</v>
      </c>
      <c r="BA26" s="21"/>
      <c r="BB26" s="4"/>
      <c r="BC26" s="4" t="s">
        <v>60</v>
      </c>
      <c r="BD26" s="4" t="s">
        <v>61</v>
      </c>
      <c r="BE26" s="5"/>
      <c r="BF26" s="5">
        <f>BF32+BF35+BF38+BF46+BF49+BF55</f>
        <v>12030000</v>
      </c>
      <c r="BG26" s="5"/>
      <c r="BH26" s="5"/>
      <c r="BI26" s="5"/>
      <c r="BJ26" s="5">
        <f>BJ34+BJ37+BJ40+BJ47+BJ50+BJ59</f>
        <v>110000</v>
      </c>
      <c r="BK26" s="5"/>
    </row>
    <row r="27" spans="1:63" s="99" customFormat="1" ht="24.75" customHeight="1">
      <c r="A27" s="60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43"/>
      <c r="AZ27" s="96" t="s">
        <v>129</v>
      </c>
      <c r="BA27" s="21"/>
      <c r="BB27" s="4"/>
      <c r="BC27" s="4" t="s">
        <v>60</v>
      </c>
      <c r="BD27" s="4" t="s">
        <v>103</v>
      </c>
      <c r="BE27" s="5"/>
      <c r="BF27" s="5">
        <f>BF56</f>
        <v>34000</v>
      </c>
      <c r="BG27" s="5"/>
      <c r="BH27" s="5"/>
      <c r="BI27" s="5"/>
      <c r="BJ27" s="5">
        <v>0</v>
      </c>
      <c r="BK27" s="5"/>
    </row>
    <row r="28" spans="1:63" s="99" customFormat="1" ht="24.75" customHeight="1">
      <c r="A28" s="60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43"/>
      <c r="AZ28" s="96" t="s">
        <v>129</v>
      </c>
      <c r="BA28" s="21"/>
      <c r="BB28" s="4"/>
      <c r="BC28" s="4" t="s">
        <v>146</v>
      </c>
      <c r="BD28" s="4" t="s">
        <v>145</v>
      </c>
      <c r="BE28" s="5"/>
      <c r="BF28" s="5">
        <f>BF33+BF36+BF39+BF45+BF57</f>
        <v>17229000</v>
      </c>
      <c r="BG28" s="5"/>
      <c r="BH28" s="5"/>
      <c r="BI28" s="5"/>
      <c r="BJ28" s="5">
        <f>BJ48+BJ51+BJ60</f>
        <v>1200000</v>
      </c>
      <c r="BK28" s="5"/>
    </row>
    <row r="29" spans="1:63" s="99" customFormat="1" ht="24.75" customHeight="1">
      <c r="A29" s="60"/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43"/>
      <c r="AZ29" s="96" t="s">
        <v>129</v>
      </c>
      <c r="BA29" s="21"/>
      <c r="BB29" s="4"/>
      <c r="BC29" s="4" t="s">
        <v>147</v>
      </c>
      <c r="BD29" s="4" t="s">
        <v>145</v>
      </c>
      <c r="BE29" s="5"/>
      <c r="BF29" s="5">
        <f>BF58</f>
        <v>1348000</v>
      </c>
      <c r="BG29" s="5"/>
      <c r="BH29" s="5"/>
      <c r="BI29" s="5"/>
      <c r="BJ29" s="5">
        <v>0</v>
      </c>
      <c r="BK29" s="5"/>
    </row>
    <row r="30" spans="1:63" s="30" customFormat="1" ht="22.35" customHeight="1">
      <c r="A30" s="146" t="s">
        <v>43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8"/>
      <c r="AZ30" s="28">
        <v>210</v>
      </c>
      <c r="BA30" s="21" t="s">
        <v>127</v>
      </c>
      <c r="BB30" s="21"/>
      <c r="BC30" s="21"/>
      <c r="BD30" s="21"/>
      <c r="BE30" s="29">
        <f>BF30+BJ30</f>
        <v>18906213</v>
      </c>
      <c r="BF30" s="29">
        <f>BF32+BF33+BF35+BF36+BF38+BF39</f>
        <v>18865080</v>
      </c>
      <c r="BG30" s="29"/>
      <c r="BH30" s="29"/>
      <c r="BI30" s="29"/>
      <c r="BJ30" s="29">
        <f>BJ34+BJ37+BJ40</f>
        <v>41133</v>
      </c>
      <c r="BK30" s="29"/>
    </row>
    <row r="31" spans="1:63" s="99" customFormat="1" ht="24.75" customHeight="1">
      <c r="A31" s="60"/>
      <c r="B31" s="101" t="s">
        <v>128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43"/>
      <c r="AZ31" s="96" t="s">
        <v>129</v>
      </c>
      <c r="BA31" s="21"/>
      <c r="BB31" s="4"/>
      <c r="BC31" s="4"/>
      <c r="BD31" s="4"/>
      <c r="BE31" s="5"/>
      <c r="BF31" s="5"/>
      <c r="BG31" s="5"/>
      <c r="BH31" s="5"/>
      <c r="BI31" s="5"/>
      <c r="BJ31" s="5"/>
      <c r="BK31" s="5"/>
    </row>
    <row r="32" spans="1:63" s="99" customFormat="1" ht="22.5" customHeight="1">
      <c r="A32" s="60"/>
      <c r="B32" s="101" t="s">
        <v>130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91"/>
      <c r="AY32" s="90"/>
      <c r="AZ32" s="96"/>
      <c r="BA32" s="21" t="s">
        <v>62</v>
      </c>
      <c r="BB32" s="4" t="s">
        <v>124</v>
      </c>
      <c r="BC32" s="4" t="s">
        <v>60</v>
      </c>
      <c r="BD32" s="4" t="s">
        <v>61</v>
      </c>
      <c r="BE32" s="5">
        <f t="shared" ref="BE32:BE40" si="0">BF32+BJ32</f>
        <v>7694625</v>
      </c>
      <c r="BF32" s="5">
        <v>7694625</v>
      </c>
      <c r="BG32" s="5"/>
      <c r="BH32" s="5"/>
      <c r="BI32" s="5"/>
      <c r="BJ32" s="5">
        <v>0</v>
      </c>
      <c r="BK32" s="5"/>
    </row>
    <row r="33" spans="1:63" s="99" customFormat="1" ht="22.5" customHeight="1">
      <c r="A33" s="60"/>
      <c r="B33" s="101" t="s">
        <v>130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91"/>
      <c r="AY33" s="90"/>
      <c r="AZ33" s="96"/>
      <c r="BA33" s="21" t="s">
        <v>62</v>
      </c>
      <c r="BB33" s="4" t="s">
        <v>124</v>
      </c>
      <c r="BC33" s="4" t="s">
        <v>146</v>
      </c>
      <c r="BD33" s="4" t="s">
        <v>145</v>
      </c>
      <c r="BE33" s="5">
        <f t="shared" si="0"/>
        <v>6757817</v>
      </c>
      <c r="BF33" s="5">
        <v>6757817</v>
      </c>
      <c r="BG33" s="5"/>
      <c r="BH33" s="5"/>
      <c r="BI33" s="5"/>
      <c r="BJ33" s="5">
        <v>0</v>
      </c>
      <c r="BK33" s="5"/>
    </row>
    <row r="34" spans="1:63" s="99" customFormat="1" ht="22.5" customHeight="1">
      <c r="A34" s="60"/>
      <c r="B34" s="101" t="s">
        <v>130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91"/>
      <c r="AY34" s="90"/>
      <c r="AZ34" s="96"/>
      <c r="BA34" s="21" t="s">
        <v>62</v>
      </c>
      <c r="BB34" s="4" t="s">
        <v>125</v>
      </c>
      <c r="BC34" s="4" t="s">
        <v>60</v>
      </c>
      <c r="BD34" s="4" t="s">
        <v>61</v>
      </c>
      <c r="BE34" s="5">
        <f t="shared" si="0"/>
        <v>31590</v>
      </c>
      <c r="BF34" s="5">
        <v>0</v>
      </c>
      <c r="BG34" s="5"/>
      <c r="BH34" s="5"/>
      <c r="BI34" s="5"/>
      <c r="BJ34" s="5">
        <v>31590</v>
      </c>
      <c r="BK34" s="5"/>
    </row>
    <row r="35" spans="1:63" s="99" customFormat="1" ht="23.25" customHeight="1">
      <c r="A35" s="144" t="s">
        <v>67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92"/>
      <c r="AY35" s="90"/>
      <c r="AZ35" s="96"/>
      <c r="BA35" s="21" t="s">
        <v>63</v>
      </c>
      <c r="BB35" s="4" t="s">
        <v>124</v>
      </c>
      <c r="BC35" s="4" t="s">
        <v>60</v>
      </c>
      <c r="BD35" s="4" t="s">
        <v>61</v>
      </c>
      <c r="BE35" s="5">
        <f t="shared" si="0"/>
        <v>24000</v>
      </c>
      <c r="BF35" s="5">
        <v>24000</v>
      </c>
      <c r="BG35" s="5"/>
      <c r="BH35" s="5"/>
      <c r="BI35" s="5"/>
      <c r="BJ35" s="5">
        <v>0</v>
      </c>
      <c r="BK35" s="5"/>
    </row>
    <row r="36" spans="1:63" s="99" customFormat="1" ht="23.25" customHeight="1">
      <c r="A36" s="144" t="s">
        <v>67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92"/>
      <c r="AY36" s="90"/>
      <c r="AZ36" s="96"/>
      <c r="BA36" s="21" t="s">
        <v>63</v>
      </c>
      <c r="BB36" s="4" t="s">
        <v>124</v>
      </c>
      <c r="BC36" s="4" t="s">
        <v>146</v>
      </c>
      <c r="BD36" s="4" t="s">
        <v>145</v>
      </c>
      <c r="BE36" s="5">
        <f t="shared" si="0"/>
        <v>24000</v>
      </c>
      <c r="BF36" s="5">
        <v>24000</v>
      </c>
      <c r="BG36" s="5"/>
      <c r="BH36" s="5"/>
      <c r="BI36" s="5"/>
      <c r="BJ36" s="5">
        <v>0</v>
      </c>
      <c r="BK36" s="5"/>
    </row>
    <row r="37" spans="1:63" s="99" customFormat="1" ht="23.25" customHeight="1">
      <c r="A37" s="144" t="s">
        <v>67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92"/>
      <c r="AY37" s="90"/>
      <c r="AZ37" s="96"/>
      <c r="BA37" s="21" t="s">
        <v>63</v>
      </c>
      <c r="BB37" s="4" t="s">
        <v>125</v>
      </c>
      <c r="BC37" s="4" t="s">
        <v>60</v>
      </c>
      <c r="BD37" s="4" t="s">
        <v>61</v>
      </c>
      <c r="BE37" s="5">
        <f t="shared" si="0"/>
        <v>0</v>
      </c>
      <c r="BF37" s="5">
        <v>0</v>
      </c>
      <c r="BG37" s="5"/>
      <c r="BH37" s="5"/>
      <c r="BI37" s="5"/>
      <c r="BJ37" s="5">
        <v>0</v>
      </c>
      <c r="BK37" s="5"/>
    </row>
    <row r="38" spans="1:63" s="99" customFormat="1" ht="22.5" customHeight="1">
      <c r="A38" s="60"/>
      <c r="B38" s="101" t="s">
        <v>68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91"/>
      <c r="AY38" s="90"/>
      <c r="AZ38" s="96"/>
      <c r="BA38" s="21" t="s">
        <v>64</v>
      </c>
      <c r="BB38" s="4" t="s">
        <v>124</v>
      </c>
      <c r="BC38" s="4" t="s">
        <v>60</v>
      </c>
      <c r="BD38" s="4" t="s">
        <v>61</v>
      </c>
      <c r="BE38" s="5">
        <f t="shared" si="0"/>
        <v>2323777</v>
      </c>
      <c r="BF38" s="5">
        <v>2323777</v>
      </c>
      <c r="BG38" s="5"/>
      <c r="BH38" s="5"/>
      <c r="BI38" s="5"/>
      <c r="BJ38" s="5">
        <v>0</v>
      </c>
      <c r="BK38" s="5"/>
    </row>
    <row r="39" spans="1:63" s="99" customFormat="1" ht="22.5" customHeight="1">
      <c r="A39" s="60"/>
      <c r="B39" s="101" t="s">
        <v>68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91"/>
      <c r="AY39" s="90"/>
      <c r="AZ39" s="96"/>
      <c r="BA39" s="21" t="s">
        <v>64</v>
      </c>
      <c r="BB39" s="4" t="s">
        <v>124</v>
      </c>
      <c r="BC39" s="4" t="s">
        <v>146</v>
      </c>
      <c r="BD39" s="4" t="s">
        <v>145</v>
      </c>
      <c r="BE39" s="5">
        <f t="shared" si="0"/>
        <v>2040861</v>
      </c>
      <c r="BF39" s="5">
        <v>2040861</v>
      </c>
      <c r="BG39" s="5"/>
      <c r="BH39" s="5"/>
      <c r="BI39" s="5"/>
      <c r="BJ39" s="5">
        <v>0</v>
      </c>
      <c r="BK39" s="5"/>
    </row>
    <row r="40" spans="1:63" s="99" customFormat="1" ht="21" customHeight="1">
      <c r="A40" s="60"/>
      <c r="B40" s="101" t="s">
        <v>68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91"/>
      <c r="AY40" s="90"/>
      <c r="AZ40" s="96"/>
      <c r="BA40" s="21" t="s">
        <v>64</v>
      </c>
      <c r="BB40" s="4" t="s">
        <v>125</v>
      </c>
      <c r="BC40" s="4" t="s">
        <v>60</v>
      </c>
      <c r="BD40" s="4" t="s">
        <v>61</v>
      </c>
      <c r="BE40" s="5">
        <f t="shared" si="0"/>
        <v>9543</v>
      </c>
      <c r="BF40" s="5">
        <v>0</v>
      </c>
      <c r="BG40" s="5"/>
      <c r="BH40" s="5"/>
      <c r="BI40" s="5"/>
      <c r="BJ40" s="5">
        <v>9543</v>
      </c>
      <c r="BK40" s="5"/>
    </row>
    <row r="41" spans="1:63" s="30" customFormat="1" ht="23.25" customHeight="1">
      <c r="A41" s="93"/>
      <c r="B41" s="138" t="s">
        <v>44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40"/>
      <c r="AZ41" s="28">
        <v>220</v>
      </c>
      <c r="BA41" s="21"/>
      <c r="BB41" s="21"/>
      <c r="BC41" s="21"/>
      <c r="BD41" s="21"/>
      <c r="BE41" s="29"/>
      <c r="BF41" s="29"/>
      <c r="BG41" s="29"/>
      <c r="BH41" s="29"/>
      <c r="BI41" s="29"/>
      <c r="BJ41" s="29"/>
      <c r="BK41" s="29"/>
    </row>
    <row r="42" spans="1:63" s="99" customFormat="1" ht="22.35" customHeight="1">
      <c r="A42" s="60"/>
      <c r="B42" s="105" t="s">
        <v>45</v>
      </c>
      <c r="C42" s="106" t="s">
        <v>13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7"/>
      <c r="AZ42" s="96"/>
      <c r="BA42" s="4"/>
      <c r="BB42" s="4"/>
      <c r="BC42" s="4"/>
      <c r="BD42" s="4"/>
      <c r="BE42" s="5"/>
      <c r="BF42" s="5"/>
      <c r="BG42" s="5"/>
      <c r="BH42" s="5"/>
      <c r="BI42" s="5"/>
      <c r="BJ42" s="5"/>
      <c r="BK42" s="5"/>
    </row>
    <row r="43" spans="1:63" s="30" customFormat="1" ht="22.35" customHeight="1">
      <c r="A43" s="93"/>
      <c r="B43" s="101" t="s">
        <v>46</v>
      </c>
      <c r="C43" s="141" t="s">
        <v>13</v>
      </c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2"/>
      <c r="AZ43" s="28">
        <v>230</v>
      </c>
      <c r="BA43" s="21"/>
      <c r="BB43" s="21"/>
      <c r="BC43" s="21"/>
      <c r="BD43" s="21"/>
      <c r="BE43" s="29">
        <f>BF43+BJ43</f>
        <v>106000</v>
      </c>
      <c r="BF43" s="29">
        <f>BF45+BF49+BF46</f>
        <v>22000</v>
      </c>
      <c r="BG43" s="29"/>
      <c r="BH43" s="29"/>
      <c r="BI43" s="29"/>
      <c r="BJ43" s="29">
        <f>BJ47+BJ50+BJ51</f>
        <v>84000</v>
      </c>
      <c r="BK43" s="29"/>
    </row>
    <row r="44" spans="1:63" s="99" customFormat="1" ht="20.25" customHeight="1">
      <c r="A44" s="60"/>
      <c r="B44" s="101" t="s">
        <v>128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91"/>
      <c r="AY44" s="90"/>
      <c r="AZ44" s="96" t="s">
        <v>129</v>
      </c>
      <c r="BA44" s="21"/>
      <c r="BB44" s="4"/>
      <c r="BC44" s="4"/>
      <c r="BD44" s="4"/>
      <c r="BE44" s="5"/>
      <c r="BF44" s="5"/>
      <c r="BG44" s="5"/>
      <c r="BH44" s="5"/>
      <c r="BI44" s="5"/>
      <c r="BJ44" s="5"/>
      <c r="BK44" s="5"/>
    </row>
    <row r="45" spans="1:63" s="99" customFormat="1" ht="22.35" customHeight="1">
      <c r="A45" s="60"/>
      <c r="B45" s="101" t="s">
        <v>131</v>
      </c>
      <c r="C45" s="106" t="s">
        <v>13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7"/>
      <c r="AZ45" s="96"/>
      <c r="BA45" s="21" t="s">
        <v>65</v>
      </c>
      <c r="BB45" s="4" t="s">
        <v>124</v>
      </c>
      <c r="BC45" s="4" t="s">
        <v>146</v>
      </c>
      <c r="BD45" s="4" t="s">
        <v>145</v>
      </c>
      <c r="BE45" s="5">
        <f>BF45+BJ45</f>
        <v>16000</v>
      </c>
      <c r="BF45" s="5">
        <v>16000</v>
      </c>
      <c r="BG45" s="5"/>
      <c r="BH45" s="5"/>
      <c r="BI45" s="5"/>
      <c r="BJ45" s="5">
        <v>0</v>
      </c>
      <c r="BK45" s="5"/>
    </row>
    <row r="46" spans="1:63" s="99" customFormat="1" ht="22.35" customHeight="1">
      <c r="A46" s="60"/>
      <c r="B46" s="101" t="s">
        <v>131</v>
      </c>
      <c r="C46" s="106" t="s">
        <v>13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7"/>
      <c r="AZ46" s="96"/>
      <c r="BA46" s="21" t="s">
        <v>65</v>
      </c>
      <c r="BB46" s="4" t="s">
        <v>124</v>
      </c>
      <c r="BC46" s="4" t="s">
        <v>60</v>
      </c>
      <c r="BD46" s="4" t="s">
        <v>61</v>
      </c>
      <c r="BE46" s="5">
        <f>BF46+BJ46</f>
        <v>6000</v>
      </c>
      <c r="BF46" s="5">
        <v>6000</v>
      </c>
      <c r="BG46" s="5"/>
      <c r="BH46" s="5"/>
      <c r="BI46" s="5"/>
      <c r="BJ46" s="5">
        <v>0</v>
      </c>
      <c r="BK46" s="5"/>
    </row>
    <row r="47" spans="1:63" s="99" customFormat="1" ht="22.35" customHeight="1">
      <c r="A47" s="60"/>
      <c r="B47" s="101" t="s">
        <v>131</v>
      </c>
      <c r="C47" s="106" t="s">
        <v>13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7"/>
      <c r="AZ47" s="96"/>
      <c r="BA47" s="21" t="s">
        <v>65</v>
      </c>
      <c r="BB47" s="4" t="s">
        <v>125</v>
      </c>
      <c r="BC47" s="4" t="s">
        <v>60</v>
      </c>
      <c r="BD47" s="4" t="s">
        <v>61</v>
      </c>
      <c r="BE47" s="5">
        <f t="shared" ref="BE47:BE51" si="1">BF47+BJ47</f>
        <v>0</v>
      </c>
      <c r="BF47" s="5">
        <v>0</v>
      </c>
      <c r="BG47" s="5"/>
      <c r="BH47" s="5"/>
      <c r="BI47" s="5"/>
      <c r="BJ47" s="5">
        <v>0</v>
      </c>
      <c r="BK47" s="5"/>
    </row>
    <row r="48" spans="1:63" s="99" customFormat="1" ht="22.35" customHeight="1">
      <c r="A48" s="60"/>
      <c r="B48" s="101" t="s">
        <v>131</v>
      </c>
      <c r="C48" s="106" t="s">
        <v>13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7"/>
      <c r="AZ48" s="96"/>
      <c r="BA48" s="21" t="s">
        <v>65</v>
      </c>
      <c r="BB48" s="4" t="s">
        <v>125</v>
      </c>
      <c r="BC48" s="4" t="s">
        <v>146</v>
      </c>
      <c r="BD48" s="4" t="s">
        <v>145</v>
      </c>
      <c r="BE48" s="5">
        <f t="shared" si="1"/>
        <v>0</v>
      </c>
      <c r="BF48" s="5">
        <v>0</v>
      </c>
      <c r="BG48" s="5"/>
      <c r="BH48" s="5"/>
      <c r="BI48" s="5"/>
      <c r="BJ48" s="5">
        <v>0</v>
      </c>
      <c r="BK48" s="5"/>
    </row>
    <row r="49" spans="1:63" s="99" customFormat="1" ht="22.35" customHeight="1">
      <c r="A49" s="101" t="s">
        <v>133</v>
      </c>
      <c r="B49" s="106" t="s">
        <v>13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43"/>
      <c r="AZ49" s="96"/>
      <c r="BA49" s="21" t="s">
        <v>132</v>
      </c>
      <c r="BB49" s="4" t="s">
        <v>124</v>
      </c>
      <c r="BC49" s="4" t="s">
        <v>60</v>
      </c>
      <c r="BD49" s="4" t="s">
        <v>61</v>
      </c>
      <c r="BE49" s="5">
        <f t="shared" si="1"/>
        <v>0</v>
      </c>
      <c r="BF49" s="5">
        <v>0</v>
      </c>
      <c r="BG49" s="5"/>
      <c r="BH49" s="5"/>
      <c r="BI49" s="5"/>
      <c r="BJ49" s="5">
        <v>0</v>
      </c>
      <c r="BK49" s="5"/>
    </row>
    <row r="50" spans="1:63" s="99" customFormat="1" ht="22.35" customHeight="1">
      <c r="A50" s="60"/>
      <c r="B50" s="101" t="s">
        <v>133</v>
      </c>
      <c r="C50" s="106" t="s">
        <v>13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7"/>
      <c r="AZ50" s="96"/>
      <c r="BA50" s="21" t="s">
        <v>132</v>
      </c>
      <c r="BB50" s="4" t="s">
        <v>125</v>
      </c>
      <c r="BC50" s="4" t="s">
        <v>60</v>
      </c>
      <c r="BD50" s="4" t="s">
        <v>61</v>
      </c>
      <c r="BE50" s="5">
        <f t="shared" si="1"/>
        <v>12000</v>
      </c>
      <c r="BF50" s="5">
        <v>0</v>
      </c>
      <c r="BG50" s="5"/>
      <c r="BH50" s="5"/>
      <c r="BI50" s="5"/>
      <c r="BJ50" s="5">
        <v>12000</v>
      </c>
      <c r="BK50" s="5"/>
    </row>
    <row r="51" spans="1:63" s="99" customFormat="1" ht="22.35" customHeight="1">
      <c r="A51" s="60"/>
      <c r="B51" s="101" t="s">
        <v>133</v>
      </c>
      <c r="C51" s="106" t="s">
        <v>13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7"/>
      <c r="AZ51" s="96"/>
      <c r="BA51" s="21" t="s">
        <v>132</v>
      </c>
      <c r="BB51" s="4" t="s">
        <v>125</v>
      </c>
      <c r="BC51" s="4" t="s">
        <v>146</v>
      </c>
      <c r="BD51" s="4" t="s">
        <v>145</v>
      </c>
      <c r="BE51" s="5">
        <f t="shared" si="1"/>
        <v>72000</v>
      </c>
      <c r="BF51" s="5">
        <v>0</v>
      </c>
      <c r="BG51" s="5"/>
      <c r="BH51" s="5"/>
      <c r="BI51" s="5"/>
      <c r="BJ51" s="5">
        <v>72000</v>
      </c>
      <c r="BK51" s="5"/>
    </row>
    <row r="52" spans="1:63" s="99" customFormat="1" ht="35.25" customHeight="1">
      <c r="A52" s="60"/>
      <c r="B52" s="105" t="s">
        <v>47</v>
      </c>
      <c r="C52" s="106" t="s">
        <v>13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7"/>
      <c r="AZ52" s="96">
        <v>250</v>
      </c>
      <c r="BA52" s="4"/>
      <c r="BB52" s="4"/>
      <c r="BC52" s="4"/>
      <c r="BD52" s="4"/>
      <c r="BE52" s="5"/>
      <c r="BF52" s="5">
        <v>0</v>
      </c>
      <c r="BG52" s="5"/>
      <c r="BH52" s="5"/>
      <c r="BI52" s="5"/>
      <c r="BJ52" s="5"/>
      <c r="BK52" s="5"/>
    </row>
    <row r="53" spans="1:63" s="26" customFormat="1" ht="22.35" customHeight="1">
      <c r="A53" s="94"/>
      <c r="B53" s="115" t="s">
        <v>48</v>
      </c>
      <c r="C53" s="116" t="s">
        <v>13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7"/>
      <c r="AZ53" s="23">
        <v>260</v>
      </c>
      <c r="BA53" s="24" t="s">
        <v>66</v>
      </c>
      <c r="BB53" s="24"/>
      <c r="BC53" s="24"/>
      <c r="BD53" s="24"/>
      <c r="BE53" s="25">
        <f>BF53+BJ53</f>
        <v>12938787</v>
      </c>
      <c r="BF53" s="25">
        <f>SUM(BF55:BF60)</f>
        <v>11753920</v>
      </c>
      <c r="BG53" s="25"/>
      <c r="BH53" s="25"/>
      <c r="BI53" s="25"/>
      <c r="BJ53" s="25">
        <f>SUM(BJ55:BJ60)</f>
        <v>1184867</v>
      </c>
      <c r="BK53" s="25"/>
    </row>
    <row r="54" spans="1:63" s="99" customFormat="1" ht="22.35" customHeight="1">
      <c r="A54" s="60"/>
      <c r="B54" s="101" t="s">
        <v>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7"/>
      <c r="AZ54" s="4" t="s">
        <v>16</v>
      </c>
      <c r="BA54" s="4"/>
      <c r="BB54" s="4"/>
      <c r="BC54" s="4"/>
      <c r="BD54" s="4"/>
      <c r="BE54" s="5"/>
      <c r="BF54" s="5"/>
      <c r="BG54" s="5"/>
      <c r="BH54" s="5"/>
      <c r="BI54" s="5"/>
      <c r="BJ54" s="5"/>
      <c r="BK54" s="5"/>
    </row>
    <row r="55" spans="1:63" s="99" customFormat="1" ht="22.35" customHeight="1">
      <c r="A55" s="60"/>
      <c r="B55" s="101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7"/>
      <c r="AZ55" s="96"/>
      <c r="BA55" s="4" t="s">
        <v>16</v>
      </c>
      <c r="BB55" s="4" t="s">
        <v>124</v>
      </c>
      <c r="BC55" s="4" t="s">
        <v>60</v>
      </c>
      <c r="BD55" s="4" t="s">
        <v>61</v>
      </c>
      <c r="BE55" s="5">
        <f t="shared" ref="BE55:BE60" si="2">BF55+BJ55</f>
        <v>1981598</v>
      </c>
      <c r="BF55" s="5">
        <v>1981598</v>
      </c>
      <c r="BG55" s="5"/>
      <c r="BH55" s="5"/>
      <c r="BI55" s="5"/>
      <c r="BJ55" s="5">
        <v>0</v>
      </c>
      <c r="BK55" s="5"/>
    </row>
    <row r="56" spans="1:63" s="99" customFormat="1" ht="22.35" customHeight="1">
      <c r="A56" s="60"/>
      <c r="B56" s="101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7"/>
      <c r="AZ56" s="96"/>
      <c r="BA56" s="4" t="s">
        <v>16</v>
      </c>
      <c r="BB56" s="4" t="s">
        <v>124</v>
      </c>
      <c r="BC56" s="4" t="s">
        <v>60</v>
      </c>
      <c r="BD56" s="4" t="s">
        <v>103</v>
      </c>
      <c r="BE56" s="5">
        <f t="shared" si="2"/>
        <v>34000</v>
      </c>
      <c r="BF56" s="5">
        <v>34000</v>
      </c>
      <c r="BG56" s="5"/>
      <c r="BH56" s="5"/>
      <c r="BI56" s="5"/>
      <c r="BJ56" s="5">
        <v>0</v>
      </c>
      <c r="BK56" s="5"/>
    </row>
    <row r="57" spans="1:63" s="99" customFormat="1" ht="22.35" customHeight="1">
      <c r="A57" s="60"/>
      <c r="B57" s="101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7"/>
      <c r="AZ57" s="96"/>
      <c r="BA57" s="4" t="s">
        <v>16</v>
      </c>
      <c r="BB57" s="4" t="s">
        <v>124</v>
      </c>
      <c r="BC57" s="4" t="s">
        <v>146</v>
      </c>
      <c r="BD57" s="4" t="s">
        <v>145</v>
      </c>
      <c r="BE57" s="5">
        <f t="shared" si="2"/>
        <v>8390322</v>
      </c>
      <c r="BF57" s="5">
        <v>8390322</v>
      </c>
      <c r="BG57" s="5"/>
      <c r="BH57" s="5"/>
      <c r="BI57" s="5"/>
      <c r="BJ57" s="5">
        <v>0</v>
      </c>
      <c r="BK57" s="5"/>
    </row>
    <row r="58" spans="1:63" s="99" customFormat="1" ht="22.35" customHeight="1">
      <c r="A58" s="60"/>
      <c r="B58" s="101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7"/>
      <c r="AZ58" s="96"/>
      <c r="BA58" s="4" t="s">
        <v>16</v>
      </c>
      <c r="BB58" s="4" t="s">
        <v>124</v>
      </c>
      <c r="BC58" s="4" t="s">
        <v>147</v>
      </c>
      <c r="BD58" s="4" t="s">
        <v>145</v>
      </c>
      <c r="BE58" s="5">
        <f t="shared" si="2"/>
        <v>1348000</v>
      </c>
      <c r="BF58" s="5">
        <v>1348000</v>
      </c>
      <c r="BG58" s="5"/>
      <c r="BH58" s="5"/>
      <c r="BI58" s="5"/>
      <c r="BJ58" s="5">
        <v>0</v>
      </c>
      <c r="BK58" s="5"/>
    </row>
    <row r="59" spans="1:63" s="99" customFormat="1" ht="22.35" customHeight="1">
      <c r="A59" s="60"/>
      <c r="B59" s="101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7"/>
      <c r="AZ59" s="96"/>
      <c r="BA59" s="4" t="s">
        <v>16</v>
      </c>
      <c r="BB59" s="4" t="s">
        <v>125</v>
      </c>
      <c r="BC59" s="4" t="s">
        <v>60</v>
      </c>
      <c r="BD59" s="4" t="s">
        <v>61</v>
      </c>
      <c r="BE59" s="5">
        <f t="shared" si="2"/>
        <v>56867</v>
      </c>
      <c r="BF59" s="5">
        <v>0</v>
      </c>
      <c r="BG59" s="5"/>
      <c r="BH59" s="5"/>
      <c r="BI59" s="5"/>
      <c r="BJ59" s="5">
        <v>56867</v>
      </c>
      <c r="BK59" s="5"/>
    </row>
    <row r="60" spans="1:63" s="99" customFormat="1" ht="22.35" customHeight="1">
      <c r="A60" s="60"/>
      <c r="B60" s="101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7"/>
      <c r="AZ60" s="96"/>
      <c r="BA60" s="4" t="s">
        <v>16</v>
      </c>
      <c r="BB60" s="4" t="s">
        <v>125</v>
      </c>
      <c r="BC60" s="4" t="s">
        <v>146</v>
      </c>
      <c r="BD60" s="4" t="s">
        <v>145</v>
      </c>
      <c r="BE60" s="5">
        <f t="shared" si="2"/>
        <v>1128000</v>
      </c>
      <c r="BF60" s="5">
        <v>0</v>
      </c>
      <c r="BG60" s="5"/>
      <c r="BH60" s="5"/>
      <c r="BI60" s="5"/>
      <c r="BJ60" s="5">
        <v>1128000</v>
      </c>
      <c r="BK60" s="5"/>
    </row>
    <row r="61" spans="1:63" s="99" customFormat="1" ht="22.35" customHeight="1">
      <c r="A61" s="60"/>
      <c r="B61" s="105" t="s">
        <v>49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91"/>
      <c r="AY61" s="90"/>
      <c r="AZ61" s="96">
        <v>300</v>
      </c>
      <c r="BA61" s="4" t="s">
        <v>16</v>
      </c>
      <c r="BB61" s="4"/>
      <c r="BC61" s="4"/>
      <c r="BD61" s="4"/>
      <c r="BE61" s="5"/>
      <c r="BF61" s="5"/>
      <c r="BG61" s="5"/>
      <c r="BH61" s="5"/>
      <c r="BI61" s="5"/>
      <c r="BJ61" s="5"/>
      <c r="BK61" s="5"/>
    </row>
    <row r="62" spans="1:63" s="99" customFormat="1" ht="22.35" customHeight="1">
      <c r="A62" s="60"/>
      <c r="B62" s="105" t="s">
        <v>50</v>
      </c>
      <c r="C62" s="106" t="s">
        <v>13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7"/>
      <c r="AZ62" s="96">
        <v>310</v>
      </c>
      <c r="BA62" s="4"/>
      <c r="BB62" s="4"/>
      <c r="BC62" s="4"/>
      <c r="BD62" s="4"/>
      <c r="BE62" s="5"/>
      <c r="BF62" s="5"/>
      <c r="BG62" s="5"/>
      <c r="BH62" s="5"/>
      <c r="BI62" s="5"/>
      <c r="BJ62" s="5"/>
      <c r="BK62" s="5"/>
    </row>
    <row r="63" spans="1:63" s="99" customFormat="1" ht="22.35" customHeight="1">
      <c r="A63" s="60"/>
      <c r="B63" s="105" t="s">
        <v>51</v>
      </c>
      <c r="C63" s="106" t="s">
        <v>13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7"/>
      <c r="AZ63" s="96">
        <v>320</v>
      </c>
      <c r="BA63" s="4"/>
      <c r="BB63" s="4"/>
      <c r="BC63" s="4"/>
      <c r="BD63" s="4"/>
      <c r="BE63" s="5"/>
      <c r="BF63" s="5"/>
      <c r="BG63" s="5"/>
      <c r="BH63" s="5"/>
      <c r="BI63" s="5"/>
      <c r="BJ63" s="5"/>
      <c r="BK63" s="5"/>
    </row>
    <row r="64" spans="1:63" s="99" customFormat="1" ht="22.35" customHeight="1">
      <c r="A64" s="60"/>
      <c r="B64" s="105" t="s">
        <v>52</v>
      </c>
      <c r="C64" s="106" t="s">
        <v>13</v>
      </c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7"/>
      <c r="AZ64" s="96">
        <v>400</v>
      </c>
      <c r="BA64" s="4"/>
      <c r="BB64" s="4"/>
      <c r="BC64" s="4"/>
      <c r="BD64" s="4"/>
      <c r="BE64" s="5"/>
      <c r="BF64" s="5"/>
      <c r="BG64" s="5"/>
      <c r="BH64" s="5"/>
      <c r="BI64" s="5"/>
      <c r="BJ64" s="5"/>
      <c r="BK64" s="5"/>
    </row>
    <row r="65" spans="1:63" s="99" customFormat="1" ht="22.35" customHeight="1">
      <c r="A65" s="60"/>
      <c r="B65" s="105" t="s">
        <v>53</v>
      </c>
      <c r="C65" s="106" t="s">
        <v>13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7"/>
      <c r="AZ65" s="96">
        <v>410</v>
      </c>
      <c r="BA65" s="4"/>
      <c r="BB65" s="4"/>
      <c r="BC65" s="4"/>
      <c r="BD65" s="4"/>
      <c r="BE65" s="5"/>
      <c r="BF65" s="5"/>
      <c r="BG65" s="5"/>
      <c r="BH65" s="5"/>
      <c r="BI65" s="5"/>
      <c r="BJ65" s="5"/>
      <c r="BK65" s="5"/>
    </row>
    <row r="66" spans="1:63" s="99" customFormat="1" ht="22.35" customHeight="1">
      <c r="A66" s="60"/>
      <c r="B66" s="105" t="s">
        <v>54</v>
      </c>
      <c r="C66" s="106" t="s">
        <v>13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7"/>
      <c r="AZ66" s="96">
        <v>420</v>
      </c>
      <c r="BA66" s="4"/>
      <c r="BB66" s="4"/>
      <c r="BC66" s="4"/>
      <c r="BD66" s="4"/>
      <c r="BE66" s="5"/>
      <c r="BF66" s="5"/>
      <c r="BG66" s="5"/>
      <c r="BH66" s="5"/>
      <c r="BI66" s="5"/>
      <c r="BJ66" s="5"/>
      <c r="BK66" s="5"/>
    </row>
    <row r="67" spans="1:63" s="99" customFormat="1" ht="22.35" customHeight="1">
      <c r="A67" s="60"/>
      <c r="B67" s="105" t="s">
        <v>14</v>
      </c>
      <c r="C67" s="106" t="s">
        <v>13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7"/>
      <c r="AZ67" s="96" t="s">
        <v>15</v>
      </c>
      <c r="BA67" s="4" t="s">
        <v>16</v>
      </c>
      <c r="BB67" s="21"/>
      <c r="BC67" s="4"/>
      <c r="BD67" s="4"/>
      <c r="BE67" s="5"/>
      <c r="BF67" s="5"/>
      <c r="BG67" s="5"/>
      <c r="BH67" s="5"/>
      <c r="BI67" s="5"/>
      <c r="BJ67" s="5"/>
      <c r="BK67" s="5"/>
    </row>
    <row r="68" spans="1:63" s="99" customFormat="1" ht="22.35" customHeight="1">
      <c r="A68" s="60"/>
      <c r="B68" s="105" t="s">
        <v>17</v>
      </c>
      <c r="C68" s="106" t="s">
        <v>13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7"/>
      <c r="AZ68" s="96">
        <v>600</v>
      </c>
      <c r="BA68" s="4" t="s">
        <v>16</v>
      </c>
      <c r="BB68" s="4"/>
      <c r="BC68" s="4"/>
      <c r="BD68" s="4"/>
      <c r="BE68" s="5"/>
      <c r="BF68" s="5"/>
      <c r="BG68" s="5"/>
      <c r="BH68" s="5"/>
      <c r="BI68" s="5"/>
      <c r="BJ68" s="5"/>
      <c r="BK68" s="5"/>
    </row>
  </sheetData>
  <mergeCells count="78">
    <mergeCell ref="B64:AY64"/>
    <mergeCell ref="B65:AY65"/>
    <mergeCell ref="B66:AY66"/>
    <mergeCell ref="B67:AY67"/>
    <mergeCell ref="B68:AY68"/>
    <mergeCell ref="B54:AY54"/>
    <mergeCell ref="B55:AY55"/>
    <mergeCell ref="B56:AY56"/>
    <mergeCell ref="B57:AY57"/>
    <mergeCell ref="B58:AY58"/>
    <mergeCell ref="B59:AY59"/>
    <mergeCell ref="B60:AY60"/>
    <mergeCell ref="B62:AY62"/>
    <mergeCell ref="B63:AY63"/>
    <mergeCell ref="B61:AW61"/>
    <mergeCell ref="B52:AY52"/>
    <mergeCell ref="B53:AY53"/>
    <mergeCell ref="A49:AY49"/>
    <mergeCell ref="A36:AW36"/>
    <mergeCell ref="A37:AW37"/>
    <mergeCell ref="B38:AW38"/>
    <mergeCell ref="B41:AY41"/>
    <mergeCell ref="B42:AY42"/>
    <mergeCell ref="B43:AY43"/>
    <mergeCell ref="B40:AW40"/>
    <mergeCell ref="B39:AW39"/>
    <mergeCell ref="B45:AY45"/>
    <mergeCell ref="B46:AY46"/>
    <mergeCell ref="B47:AY47"/>
    <mergeCell ref="B48:AY48"/>
    <mergeCell ref="B44:AW44"/>
    <mergeCell ref="A1:AW1"/>
    <mergeCell ref="A3:AW3"/>
    <mergeCell ref="A4:AY7"/>
    <mergeCell ref="AZ4:AZ7"/>
    <mergeCell ref="B51:AY51"/>
    <mergeCell ref="B50:AY50"/>
    <mergeCell ref="B9:AY9"/>
    <mergeCell ref="B10:AY10"/>
    <mergeCell ref="A2:BK2"/>
    <mergeCell ref="BE4:BK4"/>
    <mergeCell ref="BF5:BK5"/>
    <mergeCell ref="BI6:BI7"/>
    <mergeCell ref="BJ6:BK6"/>
    <mergeCell ref="BF6:BF7"/>
    <mergeCell ref="BG6:BG7"/>
    <mergeCell ref="BA4:BA7"/>
    <mergeCell ref="BB4:BB7"/>
    <mergeCell ref="BC4:BC7"/>
    <mergeCell ref="BD4:BD7"/>
    <mergeCell ref="BE5:BE7"/>
    <mergeCell ref="A8:AY8"/>
    <mergeCell ref="B11:AY11"/>
    <mergeCell ref="B12:AY12"/>
    <mergeCell ref="B13:AY13"/>
    <mergeCell ref="B14:AY14"/>
    <mergeCell ref="B15:AY15"/>
    <mergeCell ref="B16:AY16"/>
    <mergeCell ref="B17:AY17"/>
    <mergeCell ref="B18:AY18"/>
    <mergeCell ref="B19:AY19"/>
    <mergeCell ref="B20:AY20"/>
    <mergeCell ref="B33:AW33"/>
    <mergeCell ref="A35:AW35"/>
    <mergeCell ref="BH6:BH7"/>
    <mergeCell ref="B26:AY26"/>
    <mergeCell ref="B28:AY28"/>
    <mergeCell ref="B23:AY23"/>
    <mergeCell ref="B24:AY24"/>
    <mergeCell ref="B25:AY25"/>
    <mergeCell ref="B27:AY27"/>
    <mergeCell ref="B29:AY29"/>
    <mergeCell ref="B34:AW34"/>
    <mergeCell ref="B21:AY21"/>
    <mergeCell ref="B22:AY22"/>
    <mergeCell ref="A30:AY30"/>
    <mergeCell ref="B31:AY31"/>
    <mergeCell ref="B32:AW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68"/>
  <sheetViews>
    <sheetView topLeftCell="AU1" workbookViewId="0">
      <selection activeCell="BF1" sqref="BF1:BF1048576"/>
    </sheetView>
  </sheetViews>
  <sheetFormatPr defaultRowHeight="12.75"/>
  <cols>
    <col min="1" max="48" width="0.28515625" style="13" customWidth="1"/>
    <col min="49" max="49" width="7.7109375" style="13" customWidth="1"/>
    <col min="50" max="50" width="0.28515625" style="13" customWidth="1"/>
    <col min="51" max="51" width="6.7109375" style="13" customWidth="1"/>
    <col min="52" max="53" width="8.7109375" style="13" customWidth="1"/>
    <col min="54" max="54" width="11.85546875" style="13" customWidth="1"/>
    <col min="55" max="55" width="15.85546875" style="13" customWidth="1"/>
    <col min="56" max="56" width="11.140625" style="13" customWidth="1"/>
    <col min="57" max="57" width="12.7109375" style="13" customWidth="1"/>
    <col min="58" max="58" width="12" style="13" customWidth="1"/>
    <col min="59" max="60" width="9.7109375" style="13" customWidth="1"/>
    <col min="61" max="61" width="13.42578125" style="13" customWidth="1"/>
    <col min="62" max="62" width="15.28515625" style="13" customWidth="1"/>
    <col min="63" max="63" width="9.140625" style="13" customWidth="1"/>
  </cols>
  <sheetData>
    <row r="1" spans="1:63" s="99" customFormat="1" ht="12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98"/>
    </row>
    <row r="2" spans="1:63" s="99" customFormat="1">
      <c r="A2" s="118" t="s">
        <v>135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</row>
    <row r="3" spans="1:63" s="99" customForma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95"/>
      <c r="AY3" s="95"/>
      <c r="AZ3" s="95"/>
      <c r="BA3" s="95"/>
      <c r="BB3" s="95"/>
      <c r="BC3" s="95"/>
      <c r="BD3" s="95"/>
      <c r="BE3" s="95"/>
      <c r="BF3" s="95"/>
      <c r="BG3" s="2"/>
      <c r="BH3" s="2"/>
      <c r="BI3" s="2"/>
      <c r="BJ3" s="2"/>
      <c r="BK3" s="2"/>
    </row>
    <row r="4" spans="1:63" s="99" customFormat="1" ht="12.75" customHeight="1">
      <c r="A4" s="125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7"/>
      <c r="AZ4" s="109" t="s">
        <v>1</v>
      </c>
      <c r="BA4" s="109" t="s">
        <v>2</v>
      </c>
      <c r="BB4" s="111" t="s">
        <v>55</v>
      </c>
      <c r="BC4" s="111" t="s">
        <v>56</v>
      </c>
      <c r="BD4" s="111" t="s">
        <v>57</v>
      </c>
      <c r="BE4" s="122" t="s">
        <v>3</v>
      </c>
      <c r="BF4" s="123"/>
      <c r="BG4" s="123"/>
      <c r="BH4" s="123"/>
      <c r="BI4" s="123"/>
      <c r="BJ4" s="123"/>
      <c r="BK4" s="123"/>
    </row>
    <row r="5" spans="1:63" s="99" customFormat="1" ht="12.75" customHeight="1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30"/>
      <c r="AZ5" s="134"/>
      <c r="BA5" s="134"/>
      <c r="BB5" s="112"/>
      <c r="BC5" s="112"/>
      <c r="BD5" s="112"/>
      <c r="BE5" s="111" t="s">
        <v>58</v>
      </c>
      <c r="BF5" s="120" t="s">
        <v>5</v>
      </c>
      <c r="BG5" s="135"/>
      <c r="BH5" s="135"/>
      <c r="BI5" s="135"/>
      <c r="BJ5" s="135"/>
      <c r="BK5" s="135"/>
    </row>
    <row r="6" spans="1:63" s="99" customFormat="1" ht="112.9" customHeigh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30"/>
      <c r="AZ6" s="134"/>
      <c r="BA6" s="134"/>
      <c r="BB6" s="112"/>
      <c r="BC6" s="112"/>
      <c r="BD6" s="112"/>
      <c r="BE6" s="112"/>
      <c r="BF6" s="136" t="s">
        <v>33</v>
      </c>
      <c r="BG6" s="109" t="s">
        <v>6</v>
      </c>
      <c r="BH6" s="109" t="s">
        <v>7</v>
      </c>
      <c r="BI6" s="109" t="s">
        <v>8</v>
      </c>
      <c r="BJ6" s="120" t="s">
        <v>9</v>
      </c>
      <c r="BK6" s="121"/>
    </row>
    <row r="7" spans="1:63" s="99" customFormat="1" ht="22.35" customHeigh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3"/>
      <c r="AZ7" s="110"/>
      <c r="BA7" s="110"/>
      <c r="BB7" s="113"/>
      <c r="BC7" s="113"/>
      <c r="BD7" s="113"/>
      <c r="BE7" s="113"/>
      <c r="BF7" s="137"/>
      <c r="BG7" s="110"/>
      <c r="BH7" s="110"/>
      <c r="BI7" s="110"/>
      <c r="BJ7" s="100" t="s">
        <v>11</v>
      </c>
      <c r="BK7" s="100" t="s">
        <v>12</v>
      </c>
    </row>
    <row r="8" spans="1:63" s="99" customFormat="1" ht="11.1" customHeight="1">
      <c r="A8" s="122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4"/>
      <c r="AZ8" s="3">
        <v>2</v>
      </c>
      <c r="BA8" s="97">
        <v>3</v>
      </c>
      <c r="BB8" s="97">
        <v>4</v>
      </c>
      <c r="BC8" s="97">
        <v>5</v>
      </c>
      <c r="BD8" s="97">
        <v>6</v>
      </c>
      <c r="BE8" s="97">
        <v>7</v>
      </c>
      <c r="BF8" s="97">
        <v>8</v>
      </c>
      <c r="BG8" s="97">
        <v>9</v>
      </c>
      <c r="BH8" s="97">
        <v>10</v>
      </c>
      <c r="BI8" s="97">
        <v>11</v>
      </c>
      <c r="BJ8" s="100">
        <v>12</v>
      </c>
      <c r="BK8" s="100">
        <v>13</v>
      </c>
    </row>
    <row r="9" spans="1:63" s="26" customFormat="1" ht="22.35" customHeight="1">
      <c r="A9" s="94"/>
      <c r="B9" s="115" t="s">
        <v>34</v>
      </c>
      <c r="C9" s="116" t="s">
        <v>13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7"/>
      <c r="AZ9" s="23">
        <v>100</v>
      </c>
      <c r="BA9" s="24" t="s">
        <v>16</v>
      </c>
      <c r="BB9" s="24"/>
      <c r="BC9" s="24"/>
      <c r="BD9" s="24"/>
      <c r="BE9" s="25">
        <f>BF9+BJ9</f>
        <v>32183000</v>
      </c>
      <c r="BF9" s="25">
        <f>BF11</f>
        <v>30813000</v>
      </c>
      <c r="BG9" s="25"/>
      <c r="BH9" s="25"/>
      <c r="BI9" s="25"/>
      <c r="BJ9" s="25">
        <f>BJ11</f>
        <v>1370000</v>
      </c>
      <c r="BK9" s="25"/>
    </row>
    <row r="10" spans="1:63" s="99" customFormat="1" ht="22.5" customHeight="1">
      <c r="A10" s="60"/>
      <c r="B10" s="105" t="s">
        <v>35</v>
      </c>
      <c r="C10" s="106" t="s">
        <v>13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7"/>
      <c r="AZ10" s="96">
        <v>110</v>
      </c>
      <c r="BA10" s="4"/>
      <c r="BB10" s="4"/>
      <c r="BC10" s="4"/>
      <c r="BD10" s="4"/>
      <c r="BE10" s="5"/>
      <c r="BF10" s="4" t="s">
        <v>16</v>
      </c>
      <c r="BG10" s="4" t="s">
        <v>16</v>
      </c>
      <c r="BH10" s="4" t="s">
        <v>16</v>
      </c>
      <c r="BI10" s="4" t="s">
        <v>16</v>
      </c>
      <c r="BJ10" s="4" t="s">
        <v>16</v>
      </c>
      <c r="BK10" s="4" t="s">
        <v>16</v>
      </c>
    </row>
    <row r="11" spans="1:63" s="99" customFormat="1" ht="28.5" customHeight="1">
      <c r="A11" s="60"/>
      <c r="B11" s="105" t="s">
        <v>36</v>
      </c>
      <c r="C11" s="106" t="s">
        <v>13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7"/>
      <c r="AZ11" s="96">
        <v>120</v>
      </c>
      <c r="BA11" s="4" t="s">
        <v>59</v>
      </c>
      <c r="BB11" s="4" t="s">
        <v>16</v>
      </c>
      <c r="BC11" s="4" t="s">
        <v>16</v>
      </c>
      <c r="BD11" s="4" t="s">
        <v>61</v>
      </c>
      <c r="BE11" s="5">
        <f>BF11+BJ11</f>
        <v>32183000</v>
      </c>
      <c r="BF11" s="5">
        <f>BF13+BF16+BF17+BF18</f>
        <v>30813000</v>
      </c>
      <c r="BG11" s="4" t="s">
        <v>16</v>
      </c>
      <c r="BH11" s="4" t="s">
        <v>16</v>
      </c>
      <c r="BI11" s="5"/>
      <c r="BJ11" s="5">
        <f>BJ14+BJ15</f>
        <v>1370000</v>
      </c>
      <c r="BK11" s="5"/>
    </row>
    <row r="12" spans="1:63" s="99" customFormat="1" ht="18" customHeight="1">
      <c r="A12" s="60"/>
      <c r="B12" s="105" t="s">
        <v>45</v>
      </c>
      <c r="C12" s="106" t="s">
        <v>13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7"/>
      <c r="AZ12" s="4" t="s">
        <v>16</v>
      </c>
      <c r="BA12" s="4"/>
      <c r="BB12" s="4"/>
      <c r="BC12" s="4"/>
      <c r="BD12" s="4"/>
      <c r="BE12" s="5"/>
      <c r="BF12" s="5"/>
      <c r="BG12" s="5"/>
      <c r="BH12" s="5"/>
      <c r="BI12" s="5"/>
      <c r="BJ12" s="5"/>
      <c r="BK12" s="5"/>
    </row>
    <row r="13" spans="1:63" s="99" customFormat="1" ht="30" customHeight="1">
      <c r="A13" s="60"/>
      <c r="B13" s="105" t="s">
        <v>123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8"/>
      <c r="AZ13" s="96"/>
      <c r="BA13" s="4" t="s">
        <v>59</v>
      </c>
      <c r="BB13" s="4" t="s">
        <v>124</v>
      </c>
      <c r="BC13" s="4" t="s">
        <v>60</v>
      </c>
      <c r="BD13" s="4" t="s">
        <v>61</v>
      </c>
      <c r="BE13" s="5">
        <f>BF13</f>
        <v>12048000</v>
      </c>
      <c r="BF13" s="5">
        <v>12048000</v>
      </c>
      <c r="BG13" s="4" t="s">
        <v>16</v>
      </c>
      <c r="BH13" s="4" t="s">
        <v>16</v>
      </c>
      <c r="BI13" s="5"/>
      <c r="BJ13" s="5">
        <f>BK13</f>
        <v>0</v>
      </c>
      <c r="BK13" s="5"/>
    </row>
    <row r="14" spans="1:63" s="99" customFormat="1" ht="81" customHeight="1">
      <c r="A14" s="60"/>
      <c r="B14" s="105" t="s">
        <v>126</v>
      </c>
      <c r="C14" s="106" t="s">
        <v>13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7"/>
      <c r="AZ14" s="96"/>
      <c r="BA14" s="4" t="s">
        <v>59</v>
      </c>
      <c r="BB14" s="4" t="s">
        <v>125</v>
      </c>
      <c r="BC14" s="4" t="s">
        <v>60</v>
      </c>
      <c r="BD14" s="4" t="s">
        <v>61</v>
      </c>
      <c r="BE14" s="5">
        <f>BJ14+BF14</f>
        <v>120000</v>
      </c>
      <c r="BF14" s="36"/>
      <c r="BG14" s="4" t="s">
        <v>16</v>
      </c>
      <c r="BH14" s="4" t="s">
        <v>16</v>
      </c>
      <c r="BI14" s="5"/>
      <c r="BJ14" s="5">
        <v>120000</v>
      </c>
      <c r="BK14" s="5">
        <v>0</v>
      </c>
    </row>
    <row r="15" spans="1:63" s="99" customFormat="1" ht="76.5" customHeight="1">
      <c r="A15" s="60"/>
      <c r="B15" s="105" t="s">
        <v>126</v>
      </c>
      <c r="C15" s="106" t="s">
        <v>13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7"/>
      <c r="AZ15" s="96"/>
      <c r="BA15" s="4" t="s">
        <v>59</v>
      </c>
      <c r="BB15" s="4" t="s">
        <v>125</v>
      </c>
      <c r="BC15" s="4" t="s">
        <v>60</v>
      </c>
      <c r="BD15" s="4" t="s">
        <v>145</v>
      </c>
      <c r="BE15" s="5">
        <f>BJ15+BF15</f>
        <v>1250000</v>
      </c>
      <c r="BF15" s="36"/>
      <c r="BG15" s="4" t="s">
        <v>16</v>
      </c>
      <c r="BH15" s="4" t="s">
        <v>16</v>
      </c>
      <c r="BI15" s="5"/>
      <c r="BJ15" s="5">
        <v>1250000</v>
      </c>
      <c r="BK15" s="5">
        <v>0</v>
      </c>
    </row>
    <row r="16" spans="1:63" s="99" customFormat="1" ht="37.5" customHeight="1">
      <c r="A16" s="60"/>
      <c r="B16" s="105" t="s">
        <v>123</v>
      </c>
      <c r="C16" s="106" t="s">
        <v>13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96"/>
      <c r="BA16" s="4" t="s">
        <v>59</v>
      </c>
      <c r="BB16" s="4" t="s">
        <v>124</v>
      </c>
      <c r="BC16" s="4" t="s">
        <v>60</v>
      </c>
      <c r="BD16" s="4" t="s">
        <v>103</v>
      </c>
      <c r="BE16" s="5">
        <f>BJ16+BF16</f>
        <v>34000</v>
      </c>
      <c r="BF16" s="5">
        <v>34000</v>
      </c>
      <c r="BG16" s="4" t="s">
        <v>16</v>
      </c>
      <c r="BH16" s="4" t="s">
        <v>16</v>
      </c>
      <c r="BI16" s="5"/>
      <c r="BJ16" s="5"/>
      <c r="BK16" s="5">
        <v>0</v>
      </c>
    </row>
    <row r="17" spans="1:63" s="99" customFormat="1" ht="37.5" customHeight="1">
      <c r="A17" s="60"/>
      <c r="B17" s="105" t="s">
        <v>123</v>
      </c>
      <c r="C17" s="106" t="s">
        <v>13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96"/>
      <c r="BA17" s="4" t="s">
        <v>59</v>
      </c>
      <c r="BB17" s="4" t="s">
        <v>124</v>
      </c>
      <c r="BC17" s="4" t="s">
        <v>146</v>
      </c>
      <c r="BD17" s="4" t="s">
        <v>145</v>
      </c>
      <c r="BE17" s="5">
        <f>BJ17+BF17</f>
        <v>17383000</v>
      </c>
      <c r="BF17" s="5">
        <v>17383000</v>
      </c>
      <c r="BG17" s="4" t="s">
        <v>16</v>
      </c>
      <c r="BH17" s="4" t="s">
        <v>16</v>
      </c>
      <c r="BI17" s="5"/>
      <c r="BJ17" s="5"/>
      <c r="BK17" s="5">
        <v>0</v>
      </c>
    </row>
    <row r="18" spans="1:63" s="99" customFormat="1" ht="37.5" customHeight="1">
      <c r="A18" s="60"/>
      <c r="B18" s="105" t="s">
        <v>123</v>
      </c>
      <c r="C18" s="106" t="s">
        <v>13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96"/>
      <c r="BA18" s="4" t="s">
        <v>59</v>
      </c>
      <c r="BB18" s="4" t="s">
        <v>124</v>
      </c>
      <c r="BC18" s="4" t="s">
        <v>147</v>
      </c>
      <c r="BD18" s="4" t="s">
        <v>145</v>
      </c>
      <c r="BE18" s="5">
        <f>BJ18+BF18</f>
        <v>1348000</v>
      </c>
      <c r="BF18" s="5">
        <v>1348000</v>
      </c>
      <c r="BG18" s="4" t="s">
        <v>16</v>
      </c>
      <c r="BH18" s="4" t="s">
        <v>16</v>
      </c>
      <c r="BI18" s="5"/>
      <c r="BJ18" s="5"/>
      <c r="BK18" s="5">
        <v>0</v>
      </c>
    </row>
    <row r="19" spans="1:63" s="99" customFormat="1" ht="26.25" customHeight="1">
      <c r="A19" s="60"/>
      <c r="B19" s="105" t="s">
        <v>37</v>
      </c>
      <c r="C19" s="106" t="s">
        <v>13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7"/>
      <c r="AZ19" s="96">
        <v>130</v>
      </c>
      <c r="BA19" s="4"/>
      <c r="BB19" s="4"/>
      <c r="BC19" s="4"/>
      <c r="BD19" s="4"/>
      <c r="BE19" s="5"/>
      <c r="BF19" s="4" t="s">
        <v>16</v>
      </c>
      <c r="BG19" s="4" t="s">
        <v>16</v>
      </c>
      <c r="BH19" s="4" t="s">
        <v>16</v>
      </c>
      <c r="BI19" s="5"/>
      <c r="BJ19" s="4" t="s">
        <v>16</v>
      </c>
      <c r="BK19" s="89"/>
    </row>
    <row r="20" spans="1:63" s="99" customFormat="1" ht="70.5" customHeight="1">
      <c r="A20" s="60"/>
      <c r="B20" s="105" t="s">
        <v>38</v>
      </c>
      <c r="C20" s="106" t="s">
        <v>13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7"/>
      <c r="AZ20" s="96">
        <v>140</v>
      </c>
      <c r="BA20" s="4"/>
      <c r="BB20" s="4"/>
      <c r="BC20" s="4"/>
      <c r="BD20" s="4"/>
      <c r="BE20" s="5"/>
      <c r="BF20" s="4" t="s">
        <v>16</v>
      </c>
      <c r="BG20" s="4" t="s">
        <v>16</v>
      </c>
      <c r="BH20" s="4" t="s">
        <v>16</v>
      </c>
      <c r="BI20" s="4" t="s">
        <v>16</v>
      </c>
      <c r="BJ20" s="5"/>
      <c r="BK20" s="21" t="s">
        <v>16</v>
      </c>
    </row>
    <row r="21" spans="1:63" s="99" customFormat="1" ht="22.35" customHeight="1">
      <c r="A21" s="60"/>
      <c r="B21" s="105" t="s">
        <v>39</v>
      </c>
      <c r="C21" s="106" t="s">
        <v>13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7"/>
      <c r="AZ21" s="96">
        <v>150</v>
      </c>
      <c r="BA21" s="4"/>
      <c r="BB21" s="4"/>
      <c r="BC21" s="4"/>
      <c r="BD21" s="4"/>
      <c r="BE21" s="5"/>
      <c r="BF21" s="4" t="s">
        <v>16</v>
      </c>
      <c r="BG21" s="5"/>
      <c r="BH21" s="5"/>
      <c r="BI21" s="4" t="s">
        <v>16</v>
      </c>
      <c r="BJ21" s="4" t="s">
        <v>16</v>
      </c>
      <c r="BK21" s="4" t="s">
        <v>16</v>
      </c>
    </row>
    <row r="22" spans="1:63" s="99" customFormat="1" ht="22.35" customHeight="1">
      <c r="A22" s="60"/>
      <c r="B22" s="105" t="s">
        <v>40</v>
      </c>
      <c r="C22" s="106" t="s">
        <v>13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7"/>
      <c r="AZ22" s="96">
        <v>160</v>
      </c>
      <c r="BA22" s="4"/>
      <c r="BB22" s="4"/>
      <c r="BC22" s="4"/>
      <c r="BD22" s="4"/>
      <c r="BE22" s="5"/>
      <c r="BF22" s="4" t="s">
        <v>16</v>
      </c>
      <c r="BG22" s="4" t="s">
        <v>16</v>
      </c>
      <c r="BH22" s="4" t="s">
        <v>16</v>
      </c>
      <c r="BI22" s="4" t="s">
        <v>16</v>
      </c>
      <c r="BJ22" s="5"/>
      <c r="BK22" s="5"/>
    </row>
    <row r="23" spans="1:63" s="99" customFormat="1" ht="22.35" customHeight="1">
      <c r="A23" s="60"/>
      <c r="B23" s="105" t="s">
        <v>41</v>
      </c>
      <c r="C23" s="106" t="s">
        <v>13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7"/>
      <c r="AZ23" s="96">
        <v>180</v>
      </c>
      <c r="BA23" s="4" t="s">
        <v>16</v>
      </c>
      <c r="BB23" s="4"/>
      <c r="BC23" s="4"/>
      <c r="BD23" s="4"/>
      <c r="BE23" s="5"/>
      <c r="BF23" s="4" t="s">
        <v>16</v>
      </c>
      <c r="BG23" s="4" t="s">
        <v>16</v>
      </c>
      <c r="BH23" s="4" t="s">
        <v>16</v>
      </c>
      <c r="BI23" s="4" t="s">
        <v>16</v>
      </c>
      <c r="BJ23" s="5"/>
      <c r="BK23" s="4" t="s">
        <v>16</v>
      </c>
    </row>
    <row r="24" spans="1:63" s="26" customFormat="1" ht="22.35" customHeight="1">
      <c r="A24" s="94"/>
      <c r="B24" s="115" t="s">
        <v>42</v>
      </c>
      <c r="C24" s="116" t="s">
        <v>13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7"/>
      <c r="AZ24" s="23">
        <v>200</v>
      </c>
      <c r="BA24" s="24" t="s">
        <v>16</v>
      </c>
      <c r="BB24" s="24"/>
      <c r="BC24" s="24"/>
      <c r="BD24" s="24"/>
      <c r="BE24" s="25">
        <f>BF24+BJ24</f>
        <v>32183000</v>
      </c>
      <c r="BF24" s="25">
        <f>BF30+BF43+BF53</f>
        <v>30813000</v>
      </c>
      <c r="BG24" s="25"/>
      <c r="BH24" s="25"/>
      <c r="BI24" s="25"/>
      <c r="BJ24" s="25">
        <f>BJ30+BJ43+BJ53</f>
        <v>1370000</v>
      </c>
      <c r="BK24" s="25"/>
    </row>
    <row r="25" spans="1:63" s="99" customFormat="1" ht="24.75" customHeight="1">
      <c r="A25" s="60"/>
      <c r="B25" s="101" t="s">
        <v>128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43"/>
      <c r="AZ25" s="96" t="s">
        <v>129</v>
      </c>
      <c r="BA25" s="21"/>
      <c r="BB25" s="4"/>
      <c r="BC25" s="4"/>
      <c r="BD25" s="4"/>
      <c r="BE25" s="5"/>
      <c r="BF25" s="5"/>
      <c r="BG25" s="5"/>
      <c r="BH25" s="5"/>
      <c r="BI25" s="5"/>
      <c r="BJ25" s="5"/>
      <c r="BK25" s="5"/>
    </row>
    <row r="26" spans="1:63" s="99" customFormat="1" ht="24.75" customHeight="1">
      <c r="A26" s="60"/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43"/>
      <c r="AZ26" s="96" t="s">
        <v>129</v>
      </c>
      <c r="BA26" s="21"/>
      <c r="BB26" s="4"/>
      <c r="BC26" s="4" t="s">
        <v>60</v>
      </c>
      <c r="BD26" s="4" t="s">
        <v>61</v>
      </c>
      <c r="BE26" s="5"/>
      <c r="BF26" s="5">
        <f>BF32+BF35+BF38+BF46+BF49+BF55</f>
        <v>12048000</v>
      </c>
      <c r="BG26" s="5"/>
      <c r="BH26" s="5"/>
      <c r="BI26" s="5"/>
      <c r="BJ26" s="5">
        <f>BJ34+BJ37+BJ40+BJ47+BJ50+BJ59</f>
        <v>120000</v>
      </c>
      <c r="BK26" s="5"/>
    </row>
    <row r="27" spans="1:63" s="99" customFormat="1" ht="24.75" customHeight="1">
      <c r="A27" s="60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43"/>
      <c r="AZ27" s="96" t="s">
        <v>129</v>
      </c>
      <c r="BA27" s="21"/>
      <c r="BB27" s="4"/>
      <c r="BC27" s="4" t="s">
        <v>60</v>
      </c>
      <c r="BD27" s="4" t="s">
        <v>103</v>
      </c>
      <c r="BE27" s="5"/>
      <c r="BF27" s="5">
        <f>BF56</f>
        <v>34000</v>
      </c>
      <c r="BG27" s="5"/>
      <c r="BH27" s="5"/>
      <c r="BI27" s="5"/>
      <c r="BJ27" s="5">
        <v>0</v>
      </c>
      <c r="BK27" s="5"/>
    </row>
    <row r="28" spans="1:63" s="99" customFormat="1" ht="24.75" customHeight="1">
      <c r="A28" s="60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43"/>
      <c r="AZ28" s="96" t="s">
        <v>129</v>
      </c>
      <c r="BA28" s="21"/>
      <c r="BB28" s="4"/>
      <c r="BC28" s="4" t="s">
        <v>146</v>
      </c>
      <c r="BD28" s="4" t="s">
        <v>145</v>
      </c>
      <c r="BE28" s="5"/>
      <c r="BF28" s="5">
        <f>BF33+BF36+BF39+BF45+BF57</f>
        <v>17383000</v>
      </c>
      <c r="BG28" s="5"/>
      <c r="BH28" s="5"/>
      <c r="BI28" s="5"/>
      <c r="BJ28" s="5">
        <f>BJ48+BJ51+BJ60</f>
        <v>1250000</v>
      </c>
      <c r="BK28" s="5"/>
    </row>
    <row r="29" spans="1:63" s="99" customFormat="1" ht="24.75" customHeight="1">
      <c r="A29" s="60"/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43"/>
      <c r="AZ29" s="96" t="s">
        <v>129</v>
      </c>
      <c r="BA29" s="21"/>
      <c r="BB29" s="4"/>
      <c r="BC29" s="4" t="s">
        <v>147</v>
      </c>
      <c r="BD29" s="4" t="s">
        <v>145</v>
      </c>
      <c r="BE29" s="5"/>
      <c r="BF29" s="5">
        <f>BF58</f>
        <v>1348000</v>
      </c>
      <c r="BG29" s="5"/>
      <c r="BH29" s="5"/>
      <c r="BI29" s="5"/>
      <c r="BJ29" s="5">
        <v>0</v>
      </c>
      <c r="BK29" s="5"/>
    </row>
    <row r="30" spans="1:63" s="30" customFormat="1" ht="22.35" customHeight="1">
      <c r="A30" s="146" t="s">
        <v>43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8"/>
      <c r="AZ30" s="28">
        <v>210</v>
      </c>
      <c r="BA30" s="21" t="s">
        <v>127</v>
      </c>
      <c r="BB30" s="21"/>
      <c r="BC30" s="21"/>
      <c r="BD30" s="21"/>
      <c r="BE30" s="29">
        <f>BF30+BJ30</f>
        <v>18906213</v>
      </c>
      <c r="BF30" s="29">
        <f>BF32+BF33+BF35+BF36+BF38+BF39</f>
        <v>18865080</v>
      </c>
      <c r="BG30" s="29"/>
      <c r="BH30" s="29"/>
      <c r="BI30" s="29"/>
      <c r="BJ30" s="29">
        <f>BJ34+BJ37+BJ40</f>
        <v>41133</v>
      </c>
      <c r="BK30" s="29"/>
    </row>
    <row r="31" spans="1:63" s="99" customFormat="1" ht="24.75" customHeight="1">
      <c r="A31" s="60"/>
      <c r="B31" s="101" t="s">
        <v>128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43"/>
      <c r="AZ31" s="96" t="s">
        <v>129</v>
      </c>
      <c r="BA31" s="21"/>
      <c r="BB31" s="4"/>
      <c r="BC31" s="4"/>
      <c r="BD31" s="4"/>
      <c r="BE31" s="5"/>
      <c r="BF31" s="5"/>
      <c r="BG31" s="5"/>
      <c r="BH31" s="5"/>
      <c r="BI31" s="5"/>
      <c r="BJ31" s="5"/>
      <c r="BK31" s="5"/>
    </row>
    <row r="32" spans="1:63" s="99" customFormat="1" ht="22.5" customHeight="1">
      <c r="A32" s="60"/>
      <c r="B32" s="101" t="s">
        <v>130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91"/>
      <c r="AY32" s="90"/>
      <c r="AZ32" s="96"/>
      <c r="BA32" s="21" t="s">
        <v>62</v>
      </c>
      <c r="BB32" s="4" t="s">
        <v>124</v>
      </c>
      <c r="BC32" s="4" t="s">
        <v>60</v>
      </c>
      <c r="BD32" s="4" t="s">
        <v>61</v>
      </c>
      <c r="BE32" s="5">
        <f t="shared" ref="BE32:BE40" si="0">BF32+BJ32</f>
        <v>7694625</v>
      </c>
      <c r="BF32" s="5">
        <v>7694625</v>
      </c>
      <c r="BG32" s="5"/>
      <c r="BH32" s="5"/>
      <c r="BI32" s="5"/>
      <c r="BJ32" s="5">
        <v>0</v>
      </c>
      <c r="BK32" s="5"/>
    </row>
    <row r="33" spans="1:63" s="99" customFormat="1" ht="22.5" customHeight="1">
      <c r="A33" s="60"/>
      <c r="B33" s="101" t="s">
        <v>130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91"/>
      <c r="AY33" s="90"/>
      <c r="AZ33" s="96"/>
      <c r="BA33" s="21" t="s">
        <v>62</v>
      </c>
      <c r="BB33" s="4" t="s">
        <v>124</v>
      </c>
      <c r="BC33" s="4" t="s">
        <v>146</v>
      </c>
      <c r="BD33" s="4" t="s">
        <v>145</v>
      </c>
      <c r="BE33" s="5">
        <f t="shared" si="0"/>
        <v>6757817</v>
      </c>
      <c r="BF33" s="5">
        <v>6757817</v>
      </c>
      <c r="BG33" s="5"/>
      <c r="BH33" s="5"/>
      <c r="BI33" s="5"/>
      <c r="BJ33" s="5">
        <v>0</v>
      </c>
      <c r="BK33" s="5"/>
    </row>
    <row r="34" spans="1:63" s="99" customFormat="1" ht="22.5" customHeight="1">
      <c r="A34" s="60"/>
      <c r="B34" s="101" t="s">
        <v>130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91"/>
      <c r="AY34" s="90"/>
      <c r="AZ34" s="96"/>
      <c r="BA34" s="21" t="s">
        <v>62</v>
      </c>
      <c r="BB34" s="4" t="s">
        <v>125</v>
      </c>
      <c r="BC34" s="4" t="s">
        <v>60</v>
      </c>
      <c r="BD34" s="4" t="s">
        <v>61</v>
      </c>
      <c r="BE34" s="5">
        <f t="shared" si="0"/>
        <v>31590</v>
      </c>
      <c r="BF34" s="5">
        <v>0</v>
      </c>
      <c r="BG34" s="5"/>
      <c r="BH34" s="5"/>
      <c r="BI34" s="5"/>
      <c r="BJ34" s="5">
        <v>31590</v>
      </c>
      <c r="BK34" s="5"/>
    </row>
    <row r="35" spans="1:63" s="99" customFormat="1" ht="23.25" customHeight="1">
      <c r="A35" s="144" t="s">
        <v>67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92"/>
      <c r="AY35" s="90"/>
      <c r="AZ35" s="96"/>
      <c r="BA35" s="21" t="s">
        <v>63</v>
      </c>
      <c r="BB35" s="4" t="s">
        <v>124</v>
      </c>
      <c r="BC35" s="4" t="s">
        <v>60</v>
      </c>
      <c r="BD35" s="4" t="s">
        <v>61</v>
      </c>
      <c r="BE35" s="5">
        <f t="shared" si="0"/>
        <v>24000</v>
      </c>
      <c r="BF35" s="5">
        <v>24000</v>
      </c>
      <c r="BG35" s="5"/>
      <c r="BH35" s="5"/>
      <c r="BI35" s="5"/>
      <c r="BJ35" s="5">
        <v>0</v>
      </c>
      <c r="BK35" s="5"/>
    </row>
    <row r="36" spans="1:63" s="99" customFormat="1" ht="23.25" customHeight="1">
      <c r="A36" s="144" t="s">
        <v>67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92"/>
      <c r="AY36" s="90"/>
      <c r="AZ36" s="96"/>
      <c r="BA36" s="21" t="s">
        <v>63</v>
      </c>
      <c r="BB36" s="4" t="s">
        <v>124</v>
      </c>
      <c r="BC36" s="4" t="s">
        <v>146</v>
      </c>
      <c r="BD36" s="4" t="s">
        <v>145</v>
      </c>
      <c r="BE36" s="5">
        <f t="shared" si="0"/>
        <v>24000</v>
      </c>
      <c r="BF36" s="5">
        <v>24000</v>
      </c>
      <c r="BG36" s="5"/>
      <c r="BH36" s="5"/>
      <c r="BI36" s="5"/>
      <c r="BJ36" s="5">
        <v>0</v>
      </c>
      <c r="BK36" s="5"/>
    </row>
    <row r="37" spans="1:63" s="99" customFormat="1" ht="23.25" customHeight="1">
      <c r="A37" s="144" t="s">
        <v>67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92"/>
      <c r="AY37" s="90"/>
      <c r="AZ37" s="96"/>
      <c r="BA37" s="21" t="s">
        <v>63</v>
      </c>
      <c r="BB37" s="4" t="s">
        <v>125</v>
      </c>
      <c r="BC37" s="4" t="s">
        <v>60</v>
      </c>
      <c r="BD37" s="4" t="s">
        <v>61</v>
      </c>
      <c r="BE37" s="5">
        <f t="shared" si="0"/>
        <v>0</v>
      </c>
      <c r="BF37" s="5">
        <v>0</v>
      </c>
      <c r="BG37" s="5"/>
      <c r="BH37" s="5"/>
      <c r="BI37" s="5"/>
      <c r="BJ37" s="5">
        <v>0</v>
      </c>
      <c r="BK37" s="5"/>
    </row>
    <row r="38" spans="1:63" s="99" customFormat="1" ht="22.5" customHeight="1">
      <c r="A38" s="60"/>
      <c r="B38" s="101" t="s">
        <v>68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91"/>
      <c r="AY38" s="90"/>
      <c r="AZ38" s="96"/>
      <c r="BA38" s="21" t="s">
        <v>64</v>
      </c>
      <c r="BB38" s="4" t="s">
        <v>124</v>
      </c>
      <c r="BC38" s="4" t="s">
        <v>60</v>
      </c>
      <c r="BD38" s="4" t="s">
        <v>61</v>
      </c>
      <c r="BE38" s="5">
        <f t="shared" si="0"/>
        <v>2323777</v>
      </c>
      <c r="BF38" s="5">
        <v>2323777</v>
      </c>
      <c r="BG38" s="5"/>
      <c r="BH38" s="5"/>
      <c r="BI38" s="5"/>
      <c r="BJ38" s="5">
        <v>0</v>
      </c>
      <c r="BK38" s="5"/>
    </row>
    <row r="39" spans="1:63" s="99" customFormat="1" ht="22.5" customHeight="1">
      <c r="A39" s="60"/>
      <c r="B39" s="101" t="s">
        <v>68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91"/>
      <c r="AY39" s="90"/>
      <c r="AZ39" s="96"/>
      <c r="BA39" s="21" t="s">
        <v>64</v>
      </c>
      <c r="BB39" s="4" t="s">
        <v>124</v>
      </c>
      <c r="BC39" s="4" t="s">
        <v>146</v>
      </c>
      <c r="BD39" s="4" t="s">
        <v>145</v>
      </c>
      <c r="BE39" s="5">
        <f t="shared" si="0"/>
        <v>2040861</v>
      </c>
      <c r="BF39" s="5">
        <v>2040861</v>
      </c>
      <c r="BG39" s="5"/>
      <c r="BH39" s="5"/>
      <c r="BI39" s="5"/>
      <c r="BJ39" s="5">
        <v>0</v>
      </c>
      <c r="BK39" s="5"/>
    </row>
    <row r="40" spans="1:63" s="99" customFormat="1" ht="21" customHeight="1">
      <c r="A40" s="60"/>
      <c r="B40" s="101" t="s">
        <v>68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91"/>
      <c r="AY40" s="90"/>
      <c r="AZ40" s="96"/>
      <c r="BA40" s="21" t="s">
        <v>64</v>
      </c>
      <c r="BB40" s="4" t="s">
        <v>125</v>
      </c>
      <c r="BC40" s="4" t="s">
        <v>60</v>
      </c>
      <c r="BD40" s="4" t="s">
        <v>61</v>
      </c>
      <c r="BE40" s="5">
        <f t="shared" si="0"/>
        <v>9543</v>
      </c>
      <c r="BF40" s="5">
        <v>0</v>
      </c>
      <c r="BG40" s="5"/>
      <c r="BH40" s="5"/>
      <c r="BI40" s="5"/>
      <c r="BJ40" s="5">
        <v>9543</v>
      </c>
      <c r="BK40" s="5"/>
    </row>
    <row r="41" spans="1:63" s="30" customFormat="1" ht="23.25" customHeight="1">
      <c r="A41" s="93"/>
      <c r="B41" s="138" t="s">
        <v>44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40"/>
      <c r="AZ41" s="28">
        <v>220</v>
      </c>
      <c r="BA41" s="21"/>
      <c r="BB41" s="21"/>
      <c r="BC41" s="21"/>
      <c r="BD41" s="21"/>
      <c r="BE41" s="29"/>
      <c r="BF41" s="29"/>
      <c r="BG41" s="29"/>
      <c r="BH41" s="29"/>
      <c r="BI41" s="29"/>
      <c r="BJ41" s="29"/>
      <c r="BK41" s="29"/>
    </row>
    <row r="42" spans="1:63" s="99" customFormat="1" ht="22.35" customHeight="1">
      <c r="A42" s="60"/>
      <c r="B42" s="105" t="s">
        <v>45</v>
      </c>
      <c r="C42" s="106" t="s">
        <v>13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7"/>
      <c r="AZ42" s="96"/>
      <c r="BA42" s="4"/>
      <c r="BB42" s="4"/>
      <c r="BC42" s="4"/>
      <c r="BD42" s="4"/>
      <c r="BE42" s="5"/>
      <c r="BF42" s="5"/>
      <c r="BG42" s="5"/>
      <c r="BH42" s="5"/>
      <c r="BI42" s="5"/>
      <c r="BJ42" s="5"/>
      <c r="BK42" s="5"/>
    </row>
    <row r="43" spans="1:63" s="30" customFormat="1" ht="22.35" customHeight="1">
      <c r="A43" s="93"/>
      <c r="B43" s="101" t="s">
        <v>46</v>
      </c>
      <c r="C43" s="141" t="s">
        <v>13</v>
      </c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2"/>
      <c r="AZ43" s="28">
        <v>230</v>
      </c>
      <c r="BA43" s="21"/>
      <c r="BB43" s="21"/>
      <c r="BC43" s="21"/>
      <c r="BD43" s="21"/>
      <c r="BE43" s="29">
        <f>BF43+BJ43</f>
        <v>106000</v>
      </c>
      <c r="BF43" s="29">
        <f>BF45+BF49+BF46</f>
        <v>22000</v>
      </c>
      <c r="BG43" s="29"/>
      <c r="BH43" s="29"/>
      <c r="BI43" s="29"/>
      <c r="BJ43" s="29">
        <f>BJ47+BJ50+BJ51</f>
        <v>84000</v>
      </c>
      <c r="BK43" s="29"/>
    </row>
    <row r="44" spans="1:63" s="99" customFormat="1" ht="20.25" customHeight="1">
      <c r="A44" s="60"/>
      <c r="B44" s="101" t="s">
        <v>128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91"/>
      <c r="AY44" s="90"/>
      <c r="AZ44" s="96" t="s">
        <v>129</v>
      </c>
      <c r="BA44" s="21"/>
      <c r="BB44" s="4"/>
      <c r="BC44" s="4"/>
      <c r="BD44" s="4"/>
      <c r="BE44" s="5"/>
      <c r="BF44" s="5"/>
      <c r="BG44" s="5"/>
      <c r="BH44" s="5"/>
      <c r="BI44" s="5"/>
      <c r="BJ44" s="5"/>
      <c r="BK44" s="5"/>
    </row>
    <row r="45" spans="1:63" s="99" customFormat="1" ht="22.35" customHeight="1">
      <c r="A45" s="60"/>
      <c r="B45" s="101" t="s">
        <v>131</v>
      </c>
      <c r="C45" s="106" t="s">
        <v>13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7"/>
      <c r="AZ45" s="96"/>
      <c r="BA45" s="21" t="s">
        <v>65</v>
      </c>
      <c r="BB45" s="4" t="s">
        <v>124</v>
      </c>
      <c r="BC45" s="4" t="s">
        <v>146</v>
      </c>
      <c r="BD45" s="4" t="s">
        <v>145</v>
      </c>
      <c r="BE45" s="5">
        <f>BF45+BJ45</f>
        <v>16000</v>
      </c>
      <c r="BF45" s="5">
        <v>16000</v>
      </c>
      <c r="BG45" s="5"/>
      <c r="BH45" s="5"/>
      <c r="BI45" s="5"/>
      <c r="BJ45" s="5">
        <v>0</v>
      </c>
      <c r="BK45" s="5"/>
    </row>
    <row r="46" spans="1:63" s="99" customFormat="1" ht="22.35" customHeight="1">
      <c r="A46" s="60"/>
      <c r="B46" s="101" t="s">
        <v>131</v>
      </c>
      <c r="C46" s="106" t="s">
        <v>13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7"/>
      <c r="AZ46" s="96"/>
      <c r="BA46" s="21" t="s">
        <v>65</v>
      </c>
      <c r="BB46" s="4" t="s">
        <v>124</v>
      </c>
      <c r="BC46" s="4" t="s">
        <v>60</v>
      </c>
      <c r="BD46" s="4" t="s">
        <v>61</v>
      </c>
      <c r="BE46" s="5">
        <f>BF46+BJ46</f>
        <v>6000</v>
      </c>
      <c r="BF46" s="5">
        <v>6000</v>
      </c>
      <c r="BG46" s="5"/>
      <c r="BH46" s="5"/>
      <c r="BI46" s="5"/>
      <c r="BJ46" s="5">
        <v>0</v>
      </c>
      <c r="BK46" s="5"/>
    </row>
    <row r="47" spans="1:63" s="99" customFormat="1" ht="22.35" customHeight="1">
      <c r="A47" s="60"/>
      <c r="B47" s="101" t="s">
        <v>131</v>
      </c>
      <c r="C47" s="106" t="s">
        <v>13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7"/>
      <c r="AZ47" s="96"/>
      <c r="BA47" s="21" t="s">
        <v>65</v>
      </c>
      <c r="BB47" s="4" t="s">
        <v>125</v>
      </c>
      <c r="BC47" s="4" t="s">
        <v>60</v>
      </c>
      <c r="BD47" s="4" t="s">
        <v>61</v>
      </c>
      <c r="BE47" s="5">
        <f t="shared" ref="BE47:BE51" si="1">BF47+BJ47</f>
        <v>0</v>
      </c>
      <c r="BF47" s="5">
        <v>0</v>
      </c>
      <c r="BG47" s="5"/>
      <c r="BH47" s="5"/>
      <c r="BI47" s="5"/>
      <c r="BJ47" s="5">
        <v>0</v>
      </c>
      <c r="BK47" s="5"/>
    </row>
    <row r="48" spans="1:63" s="99" customFormat="1" ht="22.35" customHeight="1">
      <c r="A48" s="60"/>
      <c r="B48" s="101" t="s">
        <v>131</v>
      </c>
      <c r="C48" s="106" t="s">
        <v>13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7"/>
      <c r="AZ48" s="96"/>
      <c r="BA48" s="21" t="s">
        <v>65</v>
      </c>
      <c r="BB48" s="4" t="s">
        <v>125</v>
      </c>
      <c r="BC48" s="4" t="s">
        <v>146</v>
      </c>
      <c r="BD48" s="4" t="s">
        <v>145</v>
      </c>
      <c r="BE48" s="5">
        <f t="shared" si="1"/>
        <v>0</v>
      </c>
      <c r="BF48" s="5">
        <v>0</v>
      </c>
      <c r="BG48" s="5"/>
      <c r="BH48" s="5"/>
      <c r="BI48" s="5"/>
      <c r="BJ48" s="5">
        <v>0</v>
      </c>
      <c r="BK48" s="5"/>
    </row>
    <row r="49" spans="1:63" s="99" customFormat="1" ht="22.35" customHeight="1">
      <c r="A49" s="101" t="s">
        <v>133</v>
      </c>
      <c r="B49" s="106" t="s">
        <v>13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43"/>
      <c r="AZ49" s="96"/>
      <c r="BA49" s="21" t="s">
        <v>132</v>
      </c>
      <c r="BB49" s="4" t="s">
        <v>124</v>
      </c>
      <c r="BC49" s="4" t="s">
        <v>60</v>
      </c>
      <c r="BD49" s="4" t="s">
        <v>61</v>
      </c>
      <c r="BE49" s="5">
        <f t="shared" si="1"/>
        <v>0</v>
      </c>
      <c r="BF49" s="5">
        <v>0</v>
      </c>
      <c r="BG49" s="5"/>
      <c r="BH49" s="5"/>
      <c r="BI49" s="5"/>
      <c r="BJ49" s="5">
        <v>0</v>
      </c>
      <c r="BK49" s="5"/>
    </row>
    <row r="50" spans="1:63" s="99" customFormat="1" ht="22.35" customHeight="1">
      <c r="A50" s="60"/>
      <c r="B50" s="101" t="s">
        <v>133</v>
      </c>
      <c r="C50" s="106" t="s">
        <v>13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7"/>
      <c r="AZ50" s="96"/>
      <c r="BA50" s="21" t="s">
        <v>132</v>
      </c>
      <c r="BB50" s="4" t="s">
        <v>125</v>
      </c>
      <c r="BC50" s="4" t="s">
        <v>60</v>
      </c>
      <c r="BD50" s="4" t="s">
        <v>61</v>
      </c>
      <c r="BE50" s="5">
        <f t="shared" si="1"/>
        <v>12000</v>
      </c>
      <c r="BF50" s="5">
        <v>0</v>
      </c>
      <c r="BG50" s="5"/>
      <c r="BH50" s="5"/>
      <c r="BI50" s="5"/>
      <c r="BJ50" s="5">
        <v>12000</v>
      </c>
      <c r="BK50" s="5"/>
    </row>
    <row r="51" spans="1:63" s="99" customFormat="1" ht="22.35" customHeight="1">
      <c r="A51" s="60"/>
      <c r="B51" s="101" t="s">
        <v>133</v>
      </c>
      <c r="C51" s="106" t="s">
        <v>13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7"/>
      <c r="AZ51" s="96"/>
      <c r="BA51" s="21" t="s">
        <v>132</v>
      </c>
      <c r="BB51" s="4" t="s">
        <v>125</v>
      </c>
      <c r="BC51" s="4" t="s">
        <v>146</v>
      </c>
      <c r="BD51" s="4" t="s">
        <v>145</v>
      </c>
      <c r="BE51" s="5">
        <f t="shared" si="1"/>
        <v>72000</v>
      </c>
      <c r="BF51" s="5">
        <v>0</v>
      </c>
      <c r="BG51" s="5"/>
      <c r="BH51" s="5"/>
      <c r="BI51" s="5"/>
      <c r="BJ51" s="5">
        <v>72000</v>
      </c>
      <c r="BK51" s="5"/>
    </row>
    <row r="52" spans="1:63" s="99" customFormat="1" ht="35.25" customHeight="1">
      <c r="A52" s="60"/>
      <c r="B52" s="105" t="s">
        <v>47</v>
      </c>
      <c r="C52" s="106" t="s">
        <v>13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7"/>
      <c r="AZ52" s="96">
        <v>250</v>
      </c>
      <c r="BA52" s="4"/>
      <c r="BB52" s="4"/>
      <c r="BC52" s="4"/>
      <c r="BD52" s="4"/>
      <c r="BE52" s="5"/>
      <c r="BF52" s="5">
        <v>0</v>
      </c>
      <c r="BG52" s="5"/>
      <c r="BH52" s="5"/>
      <c r="BI52" s="5"/>
      <c r="BJ52" s="5"/>
      <c r="BK52" s="5"/>
    </row>
    <row r="53" spans="1:63" s="26" customFormat="1" ht="22.35" customHeight="1">
      <c r="A53" s="94"/>
      <c r="B53" s="115" t="s">
        <v>48</v>
      </c>
      <c r="C53" s="116" t="s">
        <v>13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7"/>
      <c r="AZ53" s="23">
        <v>260</v>
      </c>
      <c r="BA53" s="24" t="s">
        <v>66</v>
      </c>
      <c r="BB53" s="24"/>
      <c r="BC53" s="24"/>
      <c r="BD53" s="24"/>
      <c r="BE53" s="25">
        <f>BF53+BJ53</f>
        <v>13170787</v>
      </c>
      <c r="BF53" s="25">
        <f>SUM(BF55:BF60)</f>
        <v>11925920</v>
      </c>
      <c r="BG53" s="25"/>
      <c r="BH53" s="25"/>
      <c r="BI53" s="25"/>
      <c r="BJ53" s="25">
        <f>SUM(BJ55:BJ60)</f>
        <v>1244867</v>
      </c>
      <c r="BK53" s="25"/>
    </row>
    <row r="54" spans="1:63" s="99" customFormat="1" ht="22.35" customHeight="1">
      <c r="A54" s="60"/>
      <c r="B54" s="101" t="s">
        <v>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7"/>
      <c r="AZ54" s="4" t="s">
        <v>16</v>
      </c>
      <c r="BA54" s="4"/>
      <c r="BB54" s="4"/>
      <c r="BC54" s="4"/>
      <c r="BD54" s="4"/>
      <c r="BE54" s="5"/>
      <c r="BF54" s="5"/>
      <c r="BG54" s="5"/>
      <c r="BH54" s="5"/>
      <c r="BI54" s="5"/>
      <c r="BJ54" s="5"/>
      <c r="BK54" s="5"/>
    </row>
    <row r="55" spans="1:63" s="99" customFormat="1" ht="22.35" customHeight="1">
      <c r="A55" s="60"/>
      <c r="B55" s="101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7"/>
      <c r="AZ55" s="96"/>
      <c r="BA55" s="4" t="s">
        <v>16</v>
      </c>
      <c r="BB55" s="4" t="s">
        <v>124</v>
      </c>
      <c r="BC55" s="4" t="s">
        <v>60</v>
      </c>
      <c r="BD55" s="4" t="s">
        <v>61</v>
      </c>
      <c r="BE55" s="5">
        <f t="shared" ref="BE55:BE60" si="2">BF55+BJ55</f>
        <v>1999598</v>
      </c>
      <c r="BF55" s="5">
        <v>1999598</v>
      </c>
      <c r="BG55" s="5"/>
      <c r="BH55" s="5"/>
      <c r="BI55" s="5"/>
      <c r="BJ55" s="5">
        <v>0</v>
      </c>
      <c r="BK55" s="5"/>
    </row>
    <row r="56" spans="1:63" s="99" customFormat="1" ht="22.35" customHeight="1">
      <c r="A56" s="60"/>
      <c r="B56" s="101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7"/>
      <c r="AZ56" s="96"/>
      <c r="BA56" s="4" t="s">
        <v>16</v>
      </c>
      <c r="BB56" s="4" t="s">
        <v>124</v>
      </c>
      <c r="BC56" s="4" t="s">
        <v>60</v>
      </c>
      <c r="BD56" s="4" t="s">
        <v>103</v>
      </c>
      <c r="BE56" s="5">
        <f t="shared" si="2"/>
        <v>34000</v>
      </c>
      <c r="BF56" s="5">
        <v>34000</v>
      </c>
      <c r="BG56" s="5"/>
      <c r="BH56" s="5"/>
      <c r="BI56" s="5"/>
      <c r="BJ56" s="5">
        <v>0</v>
      </c>
      <c r="BK56" s="5"/>
    </row>
    <row r="57" spans="1:63" s="99" customFormat="1" ht="22.35" customHeight="1">
      <c r="A57" s="60"/>
      <c r="B57" s="101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7"/>
      <c r="AZ57" s="96"/>
      <c r="BA57" s="4" t="s">
        <v>16</v>
      </c>
      <c r="BB57" s="4" t="s">
        <v>124</v>
      </c>
      <c r="BC57" s="4" t="s">
        <v>146</v>
      </c>
      <c r="BD57" s="4" t="s">
        <v>145</v>
      </c>
      <c r="BE57" s="5">
        <f t="shared" si="2"/>
        <v>8544322</v>
      </c>
      <c r="BF57" s="5">
        <v>8544322</v>
      </c>
      <c r="BG57" s="5"/>
      <c r="BH57" s="5"/>
      <c r="BI57" s="5"/>
      <c r="BJ57" s="5">
        <v>0</v>
      </c>
      <c r="BK57" s="5"/>
    </row>
    <row r="58" spans="1:63" s="99" customFormat="1" ht="22.35" customHeight="1">
      <c r="A58" s="60"/>
      <c r="B58" s="101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7"/>
      <c r="AZ58" s="96"/>
      <c r="BA58" s="4" t="s">
        <v>16</v>
      </c>
      <c r="BB58" s="4" t="s">
        <v>124</v>
      </c>
      <c r="BC58" s="4" t="s">
        <v>147</v>
      </c>
      <c r="BD58" s="4" t="s">
        <v>145</v>
      </c>
      <c r="BE58" s="5">
        <f t="shared" si="2"/>
        <v>1348000</v>
      </c>
      <c r="BF58" s="5">
        <v>1348000</v>
      </c>
      <c r="BG58" s="5"/>
      <c r="BH58" s="5"/>
      <c r="BI58" s="5"/>
      <c r="BJ58" s="5">
        <v>0</v>
      </c>
      <c r="BK58" s="5"/>
    </row>
    <row r="59" spans="1:63" s="99" customFormat="1" ht="22.35" customHeight="1">
      <c r="A59" s="60"/>
      <c r="B59" s="101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7"/>
      <c r="AZ59" s="96"/>
      <c r="BA59" s="4" t="s">
        <v>16</v>
      </c>
      <c r="BB59" s="4" t="s">
        <v>125</v>
      </c>
      <c r="BC59" s="4" t="s">
        <v>60</v>
      </c>
      <c r="BD59" s="4" t="s">
        <v>61</v>
      </c>
      <c r="BE59" s="5">
        <f t="shared" si="2"/>
        <v>66867</v>
      </c>
      <c r="BF59" s="5">
        <v>0</v>
      </c>
      <c r="BG59" s="5"/>
      <c r="BH59" s="5"/>
      <c r="BI59" s="5"/>
      <c r="BJ59" s="5">
        <v>66867</v>
      </c>
      <c r="BK59" s="5"/>
    </row>
    <row r="60" spans="1:63" s="99" customFormat="1" ht="22.35" customHeight="1">
      <c r="A60" s="60"/>
      <c r="B60" s="101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7"/>
      <c r="AZ60" s="96"/>
      <c r="BA60" s="4" t="s">
        <v>16</v>
      </c>
      <c r="BB60" s="4" t="s">
        <v>125</v>
      </c>
      <c r="BC60" s="4" t="s">
        <v>146</v>
      </c>
      <c r="BD60" s="4" t="s">
        <v>145</v>
      </c>
      <c r="BE60" s="5">
        <f t="shared" si="2"/>
        <v>1178000</v>
      </c>
      <c r="BF60" s="5">
        <v>0</v>
      </c>
      <c r="BG60" s="5"/>
      <c r="BH60" s="5"/>
      <c r="BI60" s="5"/>
      <c r="BJ60" s="5">
        <v>1178000</v>
      </c>
      <c r="BK60" s="5"/>
    </row>
    <row r="61" spans="1:63" s="99" customFormat="1" ht="22.35" customHeight="1">
      <c r="A61" s="60"/>
      <c r="B61" s="105" t="s">
        <v>49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91"/>
      <c r="AY61" s="90"/>
      <c r="AZ61" s="96">
        <v>300</v>
      </c>
      <c r="BA61" s="4" t="s">
        <v>16</v>
      </c>
      <c r="BB61" s="4"/>
      <c r="BC61" s="4"/>
      <c r="BD61" s="4"/>
      <c r="BE61" s="5"/>
      <c r="BF61" s="5"/>
      <c r="BG61" s="5"/>
      <c r="BH61" s="5"/>
      <c r="BI61" s="5"/>
      <c r="BJ61" s="5"/>
      <c r="BK61" s="5"/>
    </row>
    <row r="62" spans="1:63" s="99" customFormat="1" ht="22.35" customHeight="1">
      <c r="A62" s="60"/>
      <c r="B62" s="105" t="s">
        <v>50</v>
      </c>
      <c r="C62" s="106" t="s">
        <v>13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7"/>
      <c r="AZ62" s="96">
        <v>310</v>
      </c>
      <c r="BA62" s="4"/>
      <c r="BB62" s="4"/>
      <c r="BC62" s="4"/>
      <c r="BD62" s="4"/>
      <c r="BE62" s="5"/>
      <c r="BF62" s="5"/>
      <c r="BG62" s="5"/>
      <c r="BH62" s="5"/>
      <c r="BI62" s="5"/>
      <c r="BJ62" s="5"/>
      <c r="BK62" s="5"/>
    </row>
    <row r="63" spans="1:63" s="99" customFormat="1" ht="22.35" customHeight="1">
      <c r="A63" s="60"/>
      <c r="B63" s="105" t="s">
        <v>51</v>
      </c>
      <c r="C63" s="106" t="s">
        <v>13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7"/>
      <c r="AZ63" s="96">
        <v>320</v>
      </c>
      <c r="BA63" s="4"/>
      <c r="BB63" s="4"/>
      <c r="BC63" s="4"/>
      <c r="BD63" s="4"/>
      <c r="BE63" s="5"/>
      <c r="BF63" s="5"/>
      <c r="BG63" s="5"/>
      <c r="BH63" s="5"/>
      <c r="BI63" s="5"/>
      <c r="BJ63" s="5"/>
      <c r="BK63" s="5"/>
    </row>
    <row r="64" spans="1:63" s="99" customFormat="1" ht="22.35" customHeight="1">
      <c r="A64" s="60"/>
      <c r="B64" s="105" t="s">
        <v>52</v>
      </c>
      <c r="C64" s="106" t="s">
        <v>13</v>
      </c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7"/>
      <c r="AZ64" s="96">
        <v>400</v>
      </c>
      <c r="BA64" s="4"/>
      <c r="BB64" s="4"/>
      <c r="BC64" s="4"/>
      <c r="BD64" s="4"/>
      <c r="BE64" s="5"/>
      <c r="BF64" s="5"/>
      <c r="BG64" s="5"/>
      <c r="BH64" s="5"/>
      <c r="BI64" s="5"/>
      <c r="BJ64" s="5"/>
      <c r="BK64" s="5"/>
    </row>
    <row r="65" spans="1:63" s="99" customFormat="1" ht="22.35" customHeight="1">
      <c r="A65" s="60"/>
      <c r="B65" s="105" t="s">
        <v>53</v>
      </c>
      <c r="C65" s="106" t="s">
        <v>13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7"/>
      <c r="AZ65" s="96">
        <v>410</v>
      </c>
      <c r="BA65" s="4"/>
      <c r="BB65" s="4"/>
      <c r="BC65" s="4"/>
      <c r="BD65" s="4"/>
      <c r="BE65" s="5"/>
      <c r="BF65" s="5"/>
      <c r="BG65" s="5"/>
      <c r="BH65" s="5"/>
      <c r="BI65" s="5"/>
      <c r="BJ65" s="5"/>
      <c r="BK65" s="5"/>
    </row>
    <row r="66" spans="1:63" s="99" customFormat="1" ht="22.35" customHeight="1">
      <c r="A66" s="60"/>
      <c r="B66" s="105" t="s">
        <v>54</v>
      </c>
      <c r="C66" s="106" t="s">
        <v>13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7"/>
      <c r="AZ66" s="96">
        <v>420</v>
      </c>
      <c r="BA66" s="4"/>
      <c r="BB66" s="4"/>
      <c r="BC66" s="4"/>
      <c r="BD66" s="4"/>
      <c r="BE66" s="5"/>
      <c r="BF66" s="5"/>
      <c r="BG66" s="5"/>
      <c r="BH66" s="5"/>
      <c r="BI66" s="5"/>
      <c r="BJ66" s="5"/>
      <c r="BK66" s="5"/>
    </row>
    <row r="67" spans="1:63" s="99" customFormat="1" ht="22.35" customHeight="1">
      <c r="A67" s="60"/>
      <c r="B67" s="105" t="s">
        <v>14</v>
      </c>
      <c r="C67" s="106" t="s">
        <v>13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7"/>
      <c r="AZ67" s="96" t="s">
        <v>15</v>
      </c>
      <c r="BA67" s="4" t="s">
        <v>16</v>
      </c>
      <c r="BB67" s="21"/>
      <c r="BC67" s="4"/>
      <c r="BD67" s="4"/>
      <c r="BE67" s="5"/>
      <c r="BF67" s="5"/>
      <c r="BG67" s="5"/>
      <c r="BH67" s="5"/>
      <c r="BI67" s="5"/>
      <c r="BJ67" s="5"/>
      <c r="BK67" s="5"/>
    </row>
    <row r="68" spans="1:63" s="99" customFormat="1" ht="22.35" customHeight="1">
      <c r="A68" s="60"/>
      <c r="B68" s="105" t="s">
        <v>17</v>
      </c>
      <c r="C68" s="106" t="s">
        <v>13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7"/>
      <c r="AZ68" s="96">
        <v>600</v>
      </c>
      <c r="BA68" s="4" t="s">
        <v>16</v>
      </c>
      <c r="BB68" s="4"/>
      <c r="BC68" s="4"/>
      <c r="BD68" s="4"/>
      <c r="BE68" s="5"/>
      <c r="BF68" s="5"/>
      <c r="BG68" s="5"/>
      <c r="BH68" s="5"/>
      <c r="BI68" s="5"/>
      <c r="BJ68" s="5"/>
      <c r="BK68" s="5"/>
    </row>
  </sheetData>
  <mergeCells count="78">
    <mergeCell ref="B68:AY68"/>
    <mergeCell ref="B62:AY62"/>
    <mergeCell ref="B63:AY63"/>
    <mergeCell ref="B64:AY64"/>
    <mergeCell ref="B65:AY65"/>
    <mergeCell ref="B66:AY66"/>
    <mergeCell ref="B67:AY67"/>
    <mergeCell ref="B53:AY53"/>
    <mergeCell ref="B54:AY54"/>
    <mergeCell ref="B55:AY55"/>
    <mergeCell ref="B56:AY56"/>
    <mergeCell ref="B57:AY57"/>
    <mergeCell ref="B58:AY58"/>
    <mergeCell ref="B59:AY59"/>
    <mergeCell ref="B60:AY60"/>
    <mergeCell ref="B61:AW61"/>
    <mergeCell ref="B23:AY23"/>
    <mergeCell ref="B24:AY24"/>
    <mergeCell ref="B25:AY25"/>
    <mergeCell ref="B34:AW34"/>
    <mergeCell ref="B27:AY27"/>
    <mergeCell ref="B26:AY26"/>
    <mergeCell ref="B28:AY28"/>
    <mergeCell ref="B41:AY41"/>
    <mergeCell ref="B42:AY42"/>
    <mergeCell ref="B40:AW40"/>
    <mergeCell ref="B31:AY31"/>
    <mergeCell ref="B32:AW32"/>
    <mergeCell ref="BI6:BI7"/>
    <mergeCell ref="BJ6:BK6"/>
    <mergeCell ref="BB4:BB7"/>
    <mergeCell ref="BC4:BC7"/>
    <mergeCell ref="B33:AW33"/>
    <mergeCell ref="A30:AY30"/>
    <mergeCell ref="B14:AY14"/>
    <mergeCell ref="B15:AY15"/>
    <mergeCell ref="B16:AY16"/>
    <mergeCell ref="B17:AY17"/>
    <mergeCell ref="B18:AY18"/>
    <mergeCell ref="B19:AY19"/>
    <mergeCell ref="B20:AY20"/>
    <mergeCell ref="B21:AY21"/>
    <mergeCell ref="B22:AY22"/>
    <mergeCell ref="A1:AW1"/>
    <mergeCell ref="A3:AW3"/>
    <mergeCell ref="A4:AY7"/>
    <mergeCell ref="AZ4:AZ7"/>
    <mergeCell ref="BA4:BA7"/>
    <mergeCell ref="BD4:BD7"/>
    <mergeCell ref="BH6:BH7"/>
    <mergeCell ref="A2:BK2"/>
    <mergeCell ref="BE4:BK4"/>
    <mergeCell ref="B43:AY43"/>
    <mergeCell ref="B29:AY29"/>
    <mergeCell ref="B13:AY13"/>
    <mergeCell ref="BE5:BE7"/>
    <mergeCell ref="BF6:BF7"/>
    <mergeCell ref="BG6:BG7"/>
    <mergeCell ref="A8:AY8"/>
    <mergeCell ref="B9:AY9"/>
    <mergeCell ref="B10:AY10"/>
    <mergeCell ref="B11:AY11"/>
    <mergeCell ref="B12:AY12"/>
    <mergeCell ref="BF5:BK5"/>
    <mergeCell ref="A49:AY49"/>
    <mergeCell ref="B50:AY50"/>
    <mergeCell ref="B51:AY51"/>
    <mergeCell ref="B52:AY52"/>
    <mergeCell ref="A35:AW35"/>
    <mergeCell ref="A36:AW36"/>
    <mergeCell ref="A37:AW37"/>
    <mergeCell ref="B38:AW38"/>
    <mergeCell ref="B39:AW39"/>
    <mergeCell ref="B45:AY45"/>
    <mergeCell ref="B46:AY46"/>
    <mergeCell ref="B47:AY47"/>
    <mergeCell ref="B48:AY48"/>
    <mergeCell ref="B44:AW4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68"/>
  <sheetViews>
    <sheetView topLeftCell="A22" workbookViewId="0">
      <selection activeCell="ES70" sqref="ER70:ES70"/>
    </sheetView>
  </sheetViews>
  <sheetFormatPr defaultRowHeight="13.9" customHeight="1"/>
  <cols>
    <col min="1" max="1" width="0.85546875" style="58" customWidth="1"/>
    <col min="2" max="40" width="1.140625" style="58" customWidth="1"/>
    <col min="41" max="154" width="0.85546875" style="58" customWidth="1"/>
    <col min="155" max="155" width="2.42578125" style="58" customWidth="1"/>
    <col min="156" max="165" width="0.85546875" style="58" customWidth="1"/>
    <col min="166" max="16384" width="9.140625" style="13"/>
  </cols>
  <sheetData>
    <row r="1" spans="1:155" s="85" customFormat="1" ht="47.25" customHeight="1">
      <c r="N1" s="37"/>
    </row>
    <row r="2" spans="1:155" s="85" customFormat="1" ht="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DG2" s="167" t="s">
        <v>100</v>
      </c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</row>
    <row r="3" spans="1:155" s="85" customFormat="1" ht="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DG3" s="170" t="s">
        <v>137</v>
      </c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</row>
    <row r="4" spans="1:155" s="85" customFormat="1" ht="24.9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DG4" s="168" t="s">
        <v>99</v>
      </c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</row>
    <row r="5" spans="1:155" s="85" customFormat="1" ht="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DG5" s="169" t="s">
        <v>138</v>
      </c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</row>
    <row r="6" spans="1:155" s="85" customFormat="1" ht="12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7"/>
      <c r="V6" s="37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DG6" s="153" t="s">
        <v>98</v>
      </c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C6" s="153" t="s">
        <v>97</v>
      </c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</row>
    <row r="7" spans="1:155" s="85" customFormat="1" ht="15.4" customHeight="1">
      <c r="A7" s="33"/>
      <c r="B7" s="33"/>
      <c r="C7" s="33"/>
      <c r="D7" s="33"/>
      <c r="E7" s="86"/>
      <c r="F7" s="40"/>
      <c r="G7" s="40"/>
      <c r="H7" s="40"/>
      <c r="I7" s="40"/>
      <c r="J7" s="84"/>
      <c r="K7" s="33"/>
      <c r="L7" s="33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84"/>
      <c r="AF7" s="84"/>
      <c r="AG7" s="84"/>
      <c r="AH7" s="84"/>
      <c r="AI7" s="40"/>
      <c r="AJ7" s="40"/>
      <c r="AK7" s="40"/>
      <c r="AL7" s="40"/>
      <c r="AM7" s="84"/>
      <c r="AN7" s="33"/>
      <c r="AO7" s="33"/>
      <c r="AP7" s="33"/>
      <c r="AQ7" s="33"/>
      <c r="AR7" s="33"/>
      <c r="AS7" s="33"/>
      <c r="DK7" s="86" t="s">
        <v>93</v>
      </c>
      <c r="DL7" s="172"/>
      <c r="DM7" s="172"/>
      <c r="DN7" s="172"/>
      <c r="DO7" s="172"/>
      <c r="DP7" s="84" t="s">
        <v>93</v>
      </c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52">
        <v>20</v>
      </c>
      <c r="EL7" s="152"/>
      <c r="EM7" s="152"/>
      <c r="EN7" s="152"/>
      <c r="EO7" s="171"/>
      <c r="EP7" s="171"/>
      <c r="EQ7" s="171"/>
      <c r="ER7" s="171"/>
      <c r="ES7" s="84" t="s">
        <v>92</v>
      </c>
    </row>
    <row r="8" spans="1:155" s="85" customFormat="1" ht="15">
      <c r="BN8" s="84"/>
      <c r="CY8" s="41"/>
      <c r="DF8" s="84"/>
      <c r="DG8" s="84"/>
    </row>
    <row r="9" spans="1:155" s="85" customFormat="1" ht="18" customHeight="1">
      <c r="A9" s="173" t="s">
        <v>96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</row>
    <row r="10" spans="1:155" s="85" customFormat="1" ht="18" customHeight="1">
      <c r="A10" s="173" t="s">
        <v>136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</row>
    <row r="11" spans="1:155" s="85" customFormat="1" ht="15">
      <c r="DF11" s="84"/>
    </row>
    <row r="12" spans="1:155" s="85" customFormat="1" ht="15">
      <c r="DF12" s="84"/>
      <c r="EJ12" s="159" t="s">
        <v>95</v>
      </c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</row>
    <row r="13" spans="1:155" s="85" customFormat="1" ht="15.4" customHeight="1">
      <c r="DF13" s="84"/>
      <c r="EH13" s="86" t="s">
        <v>94</v>
      </c>
      <c r="EJ13" s="154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6"/>
    </row>
    <row r="14" spans="1:155" s="85" customFormat="1" ht="15.4" customHeight="1">
      <c r="AC14" s="42" t="s">
        <v>93</v>
      </c>
      <c r="AD14" s="160"/>
      <c r="AE14" s="161"/>
      <c r="AF14" s="161"/>
      <c r="AG14" s="161"/>
      <c r="AH14" s="43" t="s">
        <v>93</v>
      </c>
      <c r="AI14" s="43"/>
      <c r="AJ14" s="43"/>
      <c r="AK14" s="160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43">
        <v>20</v>
      </c>
      <c r="BD14" s="157">
        <v>2019</v>
      </c>
      <c r="BE14" s="157"/>
      <c r="BF14" s="157"/>
      <c r="BG14" s="157"/>
      <c r="BH14" s="157"/>
      <c r="BI14" s="157"/>
      <c r="BJ14" s="157"/>
      <c r="BK14" s="43" t="s">
        <v>92</v>
      </c>
      <c r="BL14" s="43"/>
      <c r="DT14" s="44"/>
      <c r="EH14" s="86" t="s">
        <v>91</v>
      </c>
      <c r="EJ14" s="158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6"/>
    </row>
    <row r="15" spans="1:155" s="85" customFormat="1" ht="15">
      <c r="BH15" s="84"/>
      <c r="DF15" s="84"/>
      <c r="DT15" s="44"/>
      <c r="DU15" s="44"/>
      <c r="EH15" s="86"/>
      <c r="EJ15" s="154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6"/>
    </row>
    <row r="16" spans="1:155" s="85" customFormat="1" ht="15">
      <c r="DF16" s="84"/>
      <c r="DT16" s="44"/>
      <c r="DU16" s="44"/>
      <c r="EH16" s="86"/>
      <c r="EJ16" s="154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6"/>
    </row>
    <row r="17" spans="1:155" s="85" customFormat="1" ht="15.4" customHeight="1">
      <c r="A17" s="162" t="s">
        <v>90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45"/>
      <c r="AP17" s="45"/>
      <c r="AQ17" s="45"/>
      <c r="AR17" s="45"/>
      <c r="AS17" s="162" t="s">
        <v>139</v>
      </c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46"/>
      <c r="DR17" s="46"/>
      <c r="DS17" s="46"/>
      <c r="DT17" s="46"/>
      <c r="EH17" s="86" t="s">
        <v>89</v>
      </c>
      <c r="EJ17" s="154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6"/>
    </row>
    <row r="18" spans="1:155" s="85" customFormat="1" ht="15.4" customHeight="1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45"/>
      <c r="AP18" s="45"/>
      <c r="AQ18" s="45"/>
      <c r="AR18" s="45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46"/>
      <c r="DR18" s="46"/>
      <c r="DS18" s="46"/>
      <c r="DT18" s="46"/>
      <c r="DU18" s="44"/>
      <c r="EH18" s="86" t="s">
        <v>88</v>
      </c>
      <c r="EJ18" s="154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6"/>
    </row>
    <row r="19" spans="1:155" s="85" customFormat="1" ht="15.4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45"/>
      <c r="AP19" s="45"/>
      <c r="AQ19" s="45"/>
      <c r="AR19" s="45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46"/>
      <c r="DR19" s="46"/>
      <c r="DS19" s="46"/>
      <c r="DT19" s="46"/>
      <c r="DU19" s="44"/>
      <c r="EH19" s="47"/>
      <c r="EJ19" s="154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6"/>
    </row>
    <row r="20" spans="1:155" s="85" customFormat="1" ht="15"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DF20" s="84"/>
      <c r="DT20" s="44"/>
      <c r="DU20" s="44"/>
      <c r="EH20" s="86"/>
      <c r="EJ20" s="164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6"/>
    </row>
    <row r="21" spans="1:155" s="85" customFormat="1" ht="15.4" customHeight="1">
      <c r="A21" s="163" t="s">
        <v>87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49"/>
      <c r="AP21" s="49"/>
      <c r="AQ21" s="49"/>
      <c r="AR21" s="49"/>
      <c r="AS21" s="178" t="s">
        <v>140</v>
      </c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50"/>
      <c r="DR21" s="50"/>
      <c r="DS21" s="50"/>
      <c r="DT21" s="50"/>
      <c r="EH21" s="51" t="s">
        <v>86</v>
      </c>
      <c r="EJ21" s="175" t="s">
        <v>85</v>
      </c>
      <c r="EK21" s="176"/>
      <c r="EL21" s="176"/>
      <c r="EM21" s="176"/>
      <c r="EN21" s="176"/>
      <c r="EO21" s="176"/>
      <c r="EP21" s="176"/>
      <c r="EQ21" s="176"/>
      <c r="ER21" s="176"/>
      <c r="ES21" s="176"/>
      <c r="ET21" s="176"/>
      <c r="EU21" s="176"/>
      <c r="EV21" s="176"/>
      <c r="EW21" s="176"/>
      <c r="EX21" s="176"/>
      <c r="EY21" s="177"/>
    </row>
    <row r="22" spans="1:155" s="85" customFormat="1" ht="15.4" customHeight="1">
      <c r="A22" s="163" t="s">
        <v>84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EH22" s="52" t="s">
        <v>83</v>
      </c>
      <c r="EJ22" s="175" t="s">
        <v>82</v>
      </c>
      <c r="EK22" s="176"/>
      <c r="EL22" s="176"/>
      <c r="EM22" s="176"/>
      <c r="EN22" s="176"/>
      <c r="EO22" s="176"/>
      <c r="EP22" s="176"/>
      <c r="EQ22" s="176"/>
      <c r="ER22" s="176"/>
      <c r="ES22" s="176"/>
      <c r="ET22" s="176"/>
      <c r="EU22" s="176"/>
      <c r="EV22" s="176"/>
      <c r="EW22" s="176"/>
      <c r="EX22" s="176"/>
      <c r="EY22" s="177"/>
    </row>
    <row r="23" spans="1:155" s="85" customFormat="1" ht="15">
      <c r="A23" s="83"/>
      <c r="DF23" s="53"/>
      <c r="DS23" s="83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</row>
    <row r="24" spans="1:155" s="85" customFormat="1" ht="15.4" customHeight="1">
      <c r="A24" s="162" t="s">
        <v>81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48"/>
      <c r="AP24" s="48"/>
      <c r="AQ24" s="48"/>
      <c r="AR24" s="48"/>
      <c r="AS24" s="162" t="s">
        <v>80</v>
      </c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46"/>
      <c r="DR24" s="46"/>
      <c r="DS24" s="46"/>
      <c r="DT24" s="46"/>
    </row>
    <row r="25" spans="1:155" s="85" customFormat="1" ht="15.4" customHeigh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48"/>
      <c r="AP25" s="48"/>
      <c r="AQ25" s="48"/>
      <c r="AR25" s="48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46"/>
      <c r="DR25" s="46"/>
      <c r="DS25" s="46"/>
      <c r="DT25" s="46"/>
    </row>
    <row r="26" spans="1:155" s="85" customFormat="1" ht="15">
      <c r="A26" s="5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56"/>
      <c r="CP26" s="56"/>
      <c r="CQ26" s="56"/>
      <c r="CR26" s="56"/>
      <c r="CS26" s="56"/>
      <c r="CT26" s="56"/>
      <c r="CU26" s="56"/>
      <c r="CV26" s="56"/>
      <c r="DF26" s="84"/>
    </row>
    <row r="27" spans="1:155" s="85" customFormat="1" ht="15.4" customHeight="1">
      <c r="A27" s="162" t="s">
        <v>79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45"/>
      <c r="AP27" s="45"/>
      <c r="AQ27" s="45"/>
      <c r="AR27" s="45"/>
      <c r="AS27" s="162" t="s">
        <v>141</v>
      </c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46"/>
      <c r="DR27" s="46"/>
      <c r="DS27" s="46"/>
      <c r="DT27" s="46"/>
    </row>
    <row r="28" spans="1:155" s="85" customFormat="1" ht="15.4" customHeight="1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45"/>
      <c r="AP28" s="45"/>
      <c r="AQ28" s="45"/>
      <c r="AR28" s="45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46"/>
      <c r="DR28" s="46"/>
      <c r="DS28" s="46"/>
      <c r="DT28" s="46"/>
    </row>
    <row r="29" spans="1:155" s="85" customFormat="1" ht="15.4" customHeight="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45"/>
      <c r="AP29" s="45"/>
      <c r="AQ29" s="45"/>
      <c r="AR29" s="45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46"/>
      <c r="DR29" s="46"/>
      <c r="DS29" s="46"/>
      <c r="DT29" s="46"/>
    </row>
    <row r="30" spans="1:155" s="85" customFormat="1" ht="28.5" customHeight="1">
      <c r="DF30" s="84"/>
    </row>
    <row r="31" spans="1:155" s="85" customFormat="1" ht="14.25">
      <c r="A31" s="185" t="s">
        <v>78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</row>
    <row r="32" spans="1:155" s="85" customFormat="1" ht="14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</row>
    <row r="33" spans="1:155" s="85" customFormat="1" ht="15" customHeight="1">
      <c r="A33" s="180" t="s">
        <v>77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</row>
    <row r="34" spans="1:155" s="85" customFormat="1" ht="60.75" customHeight="1">
      <c r="A34" s="184" t="s">
        <v>142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</row>
    <row r="35" spans="1:155" s="85" customFormat="1" ht="15" customHeight="1">
      <c r="A35" s="180" t="s">
        <v>76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  <c r="EX35" s="180"/>
      <c r="EY35" s="180"/>
    </row>
    <row r="36" spans="1:155" s="85" customFormat="1" ht="17.25" customHeight="1">
      <c r="A36" s="180" t="s">
        <v>143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0"/>
      <c r="EQ36" s="180"/>
      <c r="ER36" s="180"/>
      <c r="ES36" s="180"/>
      <c r="ET36" s="180"/>
      <c r="EU36" s="180"/>
      <c r="EV36" s="180"/>
      <c r="EW36" s="180"/>
      <c r="EX36" s="180"/>
      <c r="EY36" s="180"/>
    </row>
    <row r="37" spans="1:155" s="85" customFormat="1" ht="15" customHeight="1">
      <c r="A37" s="180" t="s">
        <v>75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  <c r="DV37" s="180"/>
      <c r="DW37" s="180"/>
      <c r="DX37" s="180"/>
      <c r="DY37" s="180"/>
      <c r="DZ37" s="180"/>
      <c r="EA37" s="180"/>
      <c r="EB37" s="180"/>
      <c r="EC37" s="180"/>
      <c r="ED37" s="180"/>
      <c r="EE37" s="180"/>
      <c r="EF37" s="180"/>
      <c r="EG37" s="180"/>
      <c r="EH37" s="180"/>
      <c r="EI37" s="180"/>
      <c r="EJ37" s="180"/>
      <c r="EK37" s="180"/>
      <c r="EL37" s="180"/>
      <c r="EM37" s="180"/>
      <c r="EN37" s="180"/>
      <c r="EO37" s="180"/>
      <c r="EP37" s="180"/>
      <c r="EQ37" s="180"/>
      <c r="ER37" s="180"/>
      <c r="ES37" s="180"/>
      <c r="ET37" s="180"/>
      <c r="EU37" s="180"/>
      <c r="EV37" s="180"/>
      <c r="EW37" s="180"/>
      <c r="EX37" s="180"/>
      <c r="EY37" s="180"/>
    </row>
    <row r="38" spans="1:155" s="85" customFormat="1" ht="80.25" customHeight="1">
      <c r="A38" s="184" t="s">
        <v>144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0"/>
      <c r="DU38" s="180"/>
      <c r="DV38" s="180"/>
      <c r="DW38" s="180"/>
      <c r="DX38" s="180"/>
      <c r="DY38" s="180"/>
      <c r="DZ38" s="180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  <c r="EO38" s="180"/>
      <c r="EP38" s="180"/>
      <c r="EQ38" s="180"/>
      <c r="ER38" s="180"/>
      <c r="ES38" s="180"/>
      <c r="ET38" s="180"/>
      <c r="EU38" s="180"/>
      <c r="EV38" s="180"/>
      <c r="EW38" s="180"/>
      <c r="EX38" s="180"/>
      <c r="EY38" s="180"/>
    </row>
    <row r="39" spans="1:155" s="85" customFormat="1" ht="15" customHeight="1">
      <c r="A39" s="180" t="s">
        <v>74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180"/>
      <c r="DW39" s="180"/>
      <c r="DX39" s="180"/>
      <c r="DY39" s="180"/>
      <c r="DZ39" s="180"/>
      <c r="EA39" s="180"/>
      <c r="EB39" s="180"/>
      <c r="EC39" s="180"/>
      <c r="ED39" s="180"/>
      <c r="EE39" s="180"/>
      <c r="EF39" s="180"/>
      <c r="EG39" s="180"/>
      <c r="EH39" s="180"/>
      <c r="EI39" s="180"/>
      <c r="EJ39" s="180"/>
      <c r="EK39" s="180"/>
      <c r="EL39" s="180"/>
      <c r="EM39" s="180"/>
      <c r="EN39" s="180"/>
      <c r="EO39" s="180"/>
      <c r="EP39" s="180"/>
      <c r="EQ39" s="180"/>
      <c r="ER39" s="180"/>
      <c r="ES39" s="180"/>
      <c r="ET39" s="180"/>
      <c r="EU39" s="180"/>
      <c r="EV39" s="180"/>
      <c r="EW39" s="180"/>
      <c r="EX39" s="180"/>
      <c r="EY39" s="180"/>
    </row>
    <row r="40" spans="1:155" s="85" customFormat="1" ht="15" customHeight="1">
      <c r="A40" s="180" t="s">
        <v>148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0"/>
      <c r="DO40" s="180"/>
      <c r="DP40" s="180"/>
      <c r="DQ40" s="180"/>
      <c r="DR40" s="180"/>
      <c r="DS40" s="180"/>
      <c r="DT40" s="180"/>
      <c r="DU40" s="180"/>
      <c r="DV40" s="180"/>
      <c r="DW40" s="180"/>
      <c r="DX40" s="180"/>
      <c r="DY40" s="180"/>
      <c r="DZ40" s="180"/>
      <c r="EA40" s="180"/>
      <c r="EB40" s="180"/>
      <c r="EC40" s="180"/>
      <c r="ED40" s="180"/>
      <c r="EE40" s="180"/>
      <c r="EF40" s="180"/>
      <c r="EG40" s="180"/>
      <c r="EH40" s="180"/>
      <c r="EI40" s="180"/>
      <c r="EJ40" s="180"/>
      <c r="EK40" s="180"/>
      <c r="EL40" s="180"/>
      <c r="EM40" s="180"/>
      <c r="EN40" s="180"/>
      <c r="EO40" s="180"/>
      <c r="EP40" s="180"/>
      <c r="EQ40" s="180"/>
      <c r="ER40" s="180"/>
      <c r="ES40" s="180"/>
      <c r="ET40" s="180"/>
      <c r="EU40" s="180"/>
      <c r="EV40" s="180"/>
      <c r="EW40" s="180"/>
      <c r="EX40" s="180"/>
      <c r="EY40" s="180"/>
    </row>
    <row r="41" spans="1:155" s="85" customFormat="1" ht="15" customHeight="1">
      <c r="A41" s="180" t="s">
        <v>73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  <c r="DV41" s="180"/>
      <c r="DW41" s="180"/>
      <c r="DX41" s="180"/>
      <c r="DY41" s="180"/>
      <c r="DZ41" s="180"/>
      <c r="EA41" s="180"/>
      <c r="EB41" s="180"/>
      <c r="EC41" s="180"/>
      <c r="ED41" s="180"/>
      <c r="EE41" s="180"/>
      <c r="EF41" s="180"/>
      <c r="EG41" s="180"/>
      <c r="EH41" s="180"/>
      <c r="EI41" s="180"/>
      <c r="EJ41" s="180"/>
      <c r="EK41" s="180"/>
      <c r="EL41" s="180"/>
      <c r="EM41" s="180"/>
      <c r="EN41" s="180"/>
      <c r="EO41" s="180"/>
      <c r="EP41" s="180"/>
      <c r="EQ41" s="180"/>
      <c r="ER41" s="180"/>
      <c r="ES41" s="180"/>
      <c r="ET41" s="180"/>
      <c r="EU41" s="180"/>
      <c r="EV41" s="180"/>
      <c r="EW41" s="180"/>
      <c r="EX41" s="180"/>
      <c r="EY41" s="180"/>
    </row>
    <row r="42" spans="1:155" s="85" customFormat="1" ht="15" customHeight="1">
      <c r="A42" s="180" t="s">
        <v>150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0"/>
      <c r="DJ42" s="180"/>
      <c r="DK42" s="180"/>
      <c r="DL42" s="180"/>
      <c r="DM42" s="180"/>
      <c r="DN42" s="180"/>
      <c r="DO42" s="180"/>
      <c r="DP42" s="180"/>
      <c r="DQ42" s="180"/>
      <c r="DR42" s="180"/>
      <c r="DS42" s="180"/>
      <c r="DT42" s="180"/>
      <c r="DU42" s="180"/>
      <c r="DV42" s="180"/>
      <c r="DW42" s="180"/>
      <c r="DX42" s="180"/>
      <c r="DY42" s="180"/>
      <c r="DZ42" s="180"/>
      <c r="EA42" s="180"/>
      <c r="EB42" s="180"/>
      <c r="EC42" s="180"/>
      <c r="ED42" s="180"/>
      <c r="EE42" s="180"/>
      <c r="EF42" s="180"/>
      <c r="EG42" s="180"/>
      <c r="EH42" s="180"/>
      <c r="EI42" s="180"/>
      <c r="EJ42" s="180"/>
      <c r="EK42" s="180"/>
      <c r="EL42" s="180"/>
      <c r="EM42" s="180"/>
      <c r="EN42" s="180"/>
      <c r="EO42" s="180"/>
      <c r="EP42" s="180"/>
      <c r="EQ42" s="180"/>
      <c r="ER42" s="180"/>
      <c r="ES42" s="180"/>
      <c r="ET42" s="180"/>
      <c r="EU42" s="180"/>
      <c r="EV42" s="180"/>
      <c r="EW42" s="180"/>
      <c r="EX42" s="180"/>
      <c r="EY42" s="180"/>
    </row>
    <row r="43" spans="1:155" s="85" customFormat="1" ht="30.6" customHeight="1">
      <c r="A43" s="180" t="s">
        <v>104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0"/>
      <c r="DJ43" s="180"/>
      <c r="DK43" s="180"/>
      <c r="DL43" s="180"/>
      <c r="DM43" s="180"/>
      <c r="DN43" s="180"/>
      <c r="DO43" s="180"/>
      <c r="DP43" s="180"/>
      <c r="DQ43" s="180"/>
      <c r="DR43" s="180"/>
      <c r="DS43" s="180"/>
      <c r="DT43" s="180"/>
      <c r="DU43" s="180"/>
      <c r="DV43" s="180"/>
      <c r="DW43" s="180"/>
      <c r="DX43" s="180"/>
      <c r="DY43" s="180"/>
      <c r="DZ43" s="180"/>
      <c r="EA43" s="180"/>
      <c r="EB43" s="180"/>
      <c r="EC43" s="180"/>
      <c r="ED43" s="180"/>
      <c r="EE43" s="180"/>
      <c r="EF43" s="180"/>
      <c r="EG43" s="180"/>
      <c r="EH43" s="180"/>
      <c r="EI43" s="180"/>
      <c r="EJ43" s="180"/>
      <c r="EK43" s="180"/>
      <c r="EL43" s="180"/>
      <c r="EM43" s="180"/>
      <c r="EN43" s="180"/>
      <c r="EO43" s="180"/>
      <c r="EP43" s="180"/>
      <c r="EQ43" s="180"/>
      <c r="ER43" s="180"/>
      <c r="ES43" s="180"/>
      <c r="ET43" s="180"/>
      <c r="EU43" s="180"/>
      <c r="EV43" s="180"/>
      <c r="EW43" s="180"/>
      <c r="EX43" s="180"/>
      <c r="EY43" s="180"/>
    </row>
    <row r="44" spans="1:155" s="85" customFormat="1" ht="15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  <c r="DR44" s="180"/>
      <c r="DS44" s="180"/>
      <c r="DT44" s="180"/>
      <c r="DU44" s="180"/>
      <c r="DV44" s="180"/>
      <c r="DW44" s="180"/>
      <c r="DX44" s="180"/>
      <c r="DY44" s="180"/>
      <c r="DZ44" s="180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180"/>
      <c r="EL44" s="180"/>
      <c r="EM44" s="180"/>
      <c r="EN44" s="180"/>
      <c r="EO44" s="180"/>
      <c r="EP44" s="180"/>
      <c r="EQ44" s="180"/>
      <c r="ER44" s="180"/>
      <c r="ES44" s="180"/>
      <c r="ET44" s="180"/>
      <c r="EU44" s="180"/>
      <c r="EV44" s="180"/>
      <c r="EW44" s="180"/>
      <c r="EX44" s="180"/>
      <c r="EY44" s="180"/>
    </row>
    <row r="45" spans="1:155" s="85" customFormat="1" ht="30.6" customHeight="1">
      <c r="A45" s="180" t="s">
        <v>72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80"/>
      <c r="DS45" s="180"/>
      <c r="DT45" s="180"/>
      <c r="DU45" s="180"/>
      <c r="DV45" s="180"/>
      <c r="DW45" s="180"/>
      <c r="DX45" s="180"/>
      <c r="DY45" s="180"/>
      <c r="DZ45" s="180"/>
      <c r="EA45" s="180"/>
      <c r="EB45" s="180"/>
      <c r="EC45" s="180"/>
      <c r="ED45" s="180"/>
      <c r="EE45" s="180"/>
      <c r="EF45" s="180"/>
      <c r="EG45" s="180"/>
      <c r="EH45" s="180"/>
      <c r="EI45" s="180"/>
      <c r="EJ45" s="180"/>
      <c r="EK45" s="180"/>
      <c r="EL45" s="180"/>
      <c r="EM45" s="180"/>
      <c r="EN45" s="180"/>
      <c r="EO45" s="180"/>
      <c r="EP45" s="180"/>
      <c r="EQ45" s="180"/>
      <c r="ER45" s="180"/>
      <c r="ES45" s="180"/>
      <c r="ET45" s="180"/>
      <c r="EU45" s="180"/>
      <c r="EV45" s="180"/>
      <c r="EW45" s="180"/>
      <c r="EX45" s="180"/>
      <c r="EY45" s="180"/>
    </row>
    <row r="46" spans="1:155" s="85" customFormat="1" ht="1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  <c r="DR46" s="180"/>
      <c r="DS46" s="180"/>
      <c r="DT46" s="180"/>
      <c r="DU46" s="180"/>
      <c r="DV46" s="180"/>
      <c r="DW46" s="180"/>
      <c r="DX46" s="180"/>
      <c r="DY46" s="180"/>
      <c r="DZ46" s="180"/>
      <c r="EA46" s="180"/>
      <c r="EB46" s="180"/>
      <c r="EC46" s="180"/>
      <c r="ED46" s="180"/>
      <c r="EE46" s="180"/>
      <c r="EF46" s="180"/>
      <c r="EG46" s="180"/>
      <c r="EH46" s="180"/>
      <c r="EI46" s="180"/>
      <c r="EJ46" s="180"/>
      <c r="EK46" s="180"/>
      <c r="EL46" s="180"/>
      <c r="EM46" s="180"/>
      <c r="EN46" s="180"/>
      <c r="EO46" s="180"/>
      <c r="EP46" s="180"/>
      <c r="EQ46" s="180"/>
      <c r="ER46" s="180"/>
      <c r="ES46" s="180"/>
      <c r="ET46" s="180"/>
      <c r="EU46" s="180"/>
      <c r="EV46" s="180"/>
      <c r="EW46" s="180"/>
      <c r="EX46" s="180"/>
      <c r="EY46" s="180"/>
    </row>
    <row r="47" spans="1:155" s="85" customFormat="1" ht="15" customHeight="1">
      <c r="A47" s="180" t="s">
        <v>71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  <c r="DQ47" s="180"/>
      <c r="DR47" s="180"/>
      <c r="DS47" s="180"/>
      <c r="DT47" s="180"/>
      <c r="DU47" s="180"/>
      <c r="DV47" s="180"/>
      <c r="DW47" s="180"/>
      <c r="DX47" s="180"/>
      <c r="DY47" s="180"/>
      <c r="DZ47" s="180"/>
      <c r="EA47" s="180"/>
      <c r="EB47" s="180"/>
      <c r="EC47" s="180"/>
      <c r="ED47" s="180"/>
      <c r="EE47" s="180"/>
      <c r="EF47" s="180"/>
      <c r="EG47" s="180"/>
      <c r="EH47" s="180"/>
      <c r="EI47" s="180"/>
      <c r="EJ47" s="180"/>
      <c r="EK47" s="180"/>
      <c r="EL47" s="180"/>
      <c r="EM47" s="180"/>
      <c r="EN47" s="180"/>
      <c r="EO47" s="180"/>
      <c r="EP47" s="180"/>
      <c r="EQ47" s="180"/>
      <c r="ER47" s="180"/>
      <c r="ES47" s="180"/>
      <c r="ET47" s="180"/>
      <c r="EU47" s="180"/>
      <c r="EV47" s="180"/>
      <c r="EW47" s="180"/>
      <c r="EX47" s="180"/>
      <c r="EY47" s="180"/>
    </row>
    <row r="48" spans="1:155" s="85" customFormat="1" ht="15">
      <c r="A48" s="180" t="s">
        <v>151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180"/>
      <c r="EL48" s="180"/>
      <c r="EM48" s="180"/>
      <c r="EN48" s="180"/>
      <c r="EO48" s="180"/>
      <c r="EP48" s="180"/>
      <c r="EQ48" s="180"/>
      <c r="ER48" s="180"/>
      <c r="ES48" s="180"/>
      <c r="ET48" s="180"/>
      <c r="EU48" s="180"/>
      <c r="EV48" s="180"/>
      <c r="EW48" s="180"/>
      <c r="EX48" s="180"/>
      <c r="EY48" s="180"/>
    </row>
    <row r="49" spans="1:165" s="85" customFormat="1" ht="13.9" customHeight="1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</row>
    <row r="50" spans="1:165" s="85" customFormat="1" ht="14.25">
      <c r="A50" s="181" t="s">
        <v>70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</row>
    <row r="51" spans="1:165" s="85" customFormat="1" ht="15">
      <c r="A51" s="181" t="s">
        <v>149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2"/>
      <c r="FA51" s="183"/>
      <c r="FB51" s="183"/>
      <c r="FC51" s="183"/>
      <c r="FD51" s="183"/>
      <c r="FE51" s="183"/>
      <c r="FF51" s="183"/>
      <c r="FG51" s="183"/>
      <c r="FH51" s="183"/>
      <c r="FI51" s="183"/>
    </row>
    <row r="52" spans="1:165" s="85" customFormat="1" ht="12.75"/>
    <row r="53" spans="1:165" s="85" customFormat="1" ht="15" customHeight="1">
      <c r="A53" s="174" t="s">
        <v>69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 t="s">
        <v>0</v>
      </c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 t="s">
        <v>107</v>
      </c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</row>
    <row r="54" spans="1:165" s="85" customFormat="1" ht="15">
      <c r="A54" s="174">
        <v>1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>
        <v>2</v>
      </c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>
        <v>3</v>
      </c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</row>
    <row r="55" spans="1:165" s="85" customFormat="1" ht="15" customHeight="1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50" t="s">
        <v>105</v>
      </c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150"/>
      <c r="CU55" s="150"/>
      <c r="CV55" s="150"/>
      <c r="CW55" s="150"/>
      <c r="CX55" s="150"/>
      <c r="CY55" s="150"/>
      <c r="CZ55" s="150"/>
      <c r="DA55" s="150"/>
      <c r="DB55" s="150"/>
      <c r="DC55" s="150"/>
      <c r="DD55" s="150"/>
      <c r="DE55" s="150"/>
      <c r="DF55" s="150"/>
      <c r="DG55" s="150"/>
      <c r="DH55" s="150"/>
      <c r="DI55" s="150"/>
      <c r="DJ55" s="150"/>
      <c r="DK55" s="150"/>
      <c r="DL55" s="150"/>
      <c r="DM55" s="150"/>
      <c r="DN55" s="150"/>
      <c r="DO55" s="150"/>
      <c r="DP55" s="150"/>
      <c r="DQ55" s="151">
        <v>54746692.619999997</v>
      </c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49"/>
      <c r="EE55" s="149"/>
      <c r="EF55" s="149"/>
      <c r="EG55" s="149"/>
      <c r="EH55" s="149"/>
      <c r="EI55" s="149"/>
      <c r="EJ55" s="149"/>
      <c r="EK55" s="149"/>
      <c r="EL55" s="149"/>
      <c r="EM55" s="149"/>
      <c r="EN55" s="149"/>
      <c r="EO55" s="149"/>
      <c r="EP55" s="149"/>
      <c r="EQ55" s="149"/>
      <c r="ER55" s="149"/>
      <c r="ES55" s="149"/>
      <c r="ET55" s="149"/>
      <c r="EU55" s="149"/>
      <c r="EV55" s="149"/>
      <c r="EW55" s="149"/>
      <c r="EX55" s="149"/>
      <c r="EY55" s="149"/>
      <c r="EZ55" s="149"/>
      <c r="FA55" s="149"/>
      <c r="FB55" s="149"/>
      <c r="FC55" s="149"/>
      <c r="FD55" s="149"/>
      <c r="FE55" s="149"/>
      <c r="FF55" s="149"/>
      <c r="FG55" s="149"/>
      <c r="FH55" s="149"/>
      <c r="FI55" s="149"/>
    </row>
    <row r="56" spans="1:165" s="85" customFormat="1" ht="30.6" customHeight="1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50" t="s">
        <v>108</v>
      </c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0"/>
      <c r="DQ56" s="151">
        <v>31629545.969999999</v>
      </c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49"/>
      <c r="ER56" s="149"/>
      <c r="ES56" s="149"/>
      <c r="ET56" s="149"/>
      <c r="EU56" s="149"/>
      <c r="EV56" s="149"/>
      <c r="EW56" s="149"/>
      <c r="EX56" s="149"/>
      <c r="EY56" s="149"/>
      <c r="EZ56" s="149"/>
      <c r="FA56" s="149"/>
      <c r="FB56" s="149"/>
      <c r="FC56" s="149"/>
      <c r="FD56" s="149"/>
      <c r="FE56" s="149"/>
      <c r="FF56" s="149"/>
      <c r="FG56" s="149"/>
      <c r="FH56" s="149"/>
      <c r="FI56" s="149"/>
    </row>
    <row r="57" spans="1:165" s="85" customFormat="1" ht="33.7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50" t="s">
        <v>109</v>
      </c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N57" s="150"/>
      <c r="CO57" s="150"/>
      <c r="CP57" s="150"/>
      <c r="CQ57" s="150"/>
      <c r="CR57" s="150"/>
      <c r="CS57" s="150"/>
      <c r="CT57" s="150"/>
      <c r="CU57" s="150"/>
      <c r="CV57" s="150"/>
      <c r="CW57" s="150"/>
      <c r="CX57" s="150"/>
      <c r="CY57" s="150"/>
      <c r="CZ57" s="150"/>
      <c r="DA57" s="150"/>
      <c r="DB57" s="150"/>
      <c r="DC57" s="150"/>
      <c r="DD57" s="150"/>
      <c r="DE57" s="150"/>
      <c r="DF57" s="150"/>
      <c r="DG57" s="150"/>
      <c r="DH57" s="150"/>
      <c r="DI57" s="150"/>
      <c r="DJ57" s="150"/>
      <c r="DK57" s="150"/>
      <c r="DL57" s="150"/>
      <c r="DM57" s="150"/>
      <c r="DN57" s="150"/>
      <c r="DO57" s="150"/>
      <c r="DP57" s="150"/>
      <c r="DQ57" s="151">
        <v>15564757.33</v>
      </c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49"/>
      <c r="EG57" s="149"/>
      <c r="EH57" s="149"/>
      <c r="EI57" s="149"/>
      <c r="EJ57" s="149"/>
      <c r="EK57" s="149"/>
      <c r="EL57" s="149"/>
      <c r="EM57" s="149"/>
      <c r="EN57" s="149"/>
      <c r="EO57" s="149"/>
      <c r="EP57" s="149"/>
      <c r="EQ57" s="149"/>
      <c r="ER57" s="149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</row>
    <row r="58" spans="1:165" s="85" customFormat="1" ht="22.5" customHeight="1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50" t="s">
        <v>110</v>
      </c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150"/>
      <c r="CU58" s="150"/>
      <c r="CV58" s="150"/>
      <c r="CW58" s="150"/>
      <c r="CX58" s="150"/>
      <c r="CY58" s="150"/>
      <c r="CZ58" s="150"/>
      <c r="DA58" s="150"/>
      <c r="DB58" s="150"/>
      <c r="DC58" s="150"/>
      <c r="DD58" s="150"/>
      <c r="DE58" s="150"/>
      <c r="DF58" s="150"/>
      <c r="DG58" s="150"/>
      <c r="DH58" s="150"/>
      <c r="DI58" s="150"/>
      <c r="DJ58" s="150"/>
      <c r="DK58" s="150"/>
      <c r="DL58" s="150"/>
      <c r="DM58" s="150"/>
      <c r="DN58" s="150"/>
      <c r="DO58" s="150"/>
      <c r="DP58" s="150"/>
      <c r="DQ58" s="151">
        <v>11165310.26</v>
      </c>
      <c r="DR58" s="149"/>
      <c r="DS58" s="149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  <c r="ED58" s="149"/>
      <c r="EE58" s="149"/>
      <c r="EF58" s="149"/>
      <c r="EG58" s="149"/>
      <c r="EH58" s="149"/>
      <c r="EI58" s="149"/>
      <c r="EJ58" s="149"/>
      <c r="EK58" s="149"/>
      <c r="EL58" s="149"/>
      <c r="EM58" s="149"/>
      <c r="EN58" s="149"/>
      <c r="EO58" s="149"/>
      <c r="EP58" s="149"/>
      <c r="EQ58" s="149"/>
      <c r="ER58" s="149"/>
      <c r="ES58" s="149"/>
      <c r="ET58" s="149"/>
      <c r="EU58" s="149"/>
      <c r="EV58" s="149"/>
      <c r="EW58" s="149"/>
      <c r="EX58" s="149"/>
      <c r="EY58" s="149"/>
      <c r="EZ58" s="149"/>
      <c r="FA58" s="149"/>
      <c r="FB58" s="149"/>
      <c r="FC58" s="149"/>
      <c r="FD58" s="149"/>
      <c r="FE58" s="149"/>
      <c r="FF58" s="149"/>
      <c r="FG58" s="149"/>
      <c r="FH58" s="149"/>
      <c r="FI58" s="149"/>
    </row>
    <row r="59" spans="1:165" s="85" customFormat="1" ht="30" customHeight="1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50" t="s">
        <v>109</v>
      </c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150"/>
      <c r="DF59" s="150"/>
      <c r="DG59" s="150"/>
      <c r="DH59" s="150"/>
      <c r="DI59" s="150"/>
      <c r="DJ59" s="150"/>
      <c r="DK59" s="150"/>
      <c r="DL59" s="150"/>
      <c r="DM59" s="150"/>
      <c r="DN59" s="150"/>
      <c r="DO59" s="150"/>
      <c r="DP59" s="150"/>
      <c r="DQ59" s="151">
        <v>4723296.47</v>
      </c>
      <c r="DR59" s="149"/>
      <c r="DS59" s="149"/>
      <c r="DT59" s="149"/>
      <c r="DU59" s="149"/>
      <c r="DV59" s="149"/>
      <c r="DW59" s="149"/>
      <c r="DX59" s="149"/>
      <c r="DY59" s="149"/>
      <c r="DZ59" s="149"/>
      <c r="EA59" s="149"/>
      <c r="EB59" s="149"/>
      <c r="EC59" s="149"/>
      <c r="ED59" s="149"/>
      <c r="EE59" s="149"/>
      <c r="EF59" s="149"/>
      <c r="EG59" s="149"/>
      <c r="EH59" s="149"/>
      <c r="EI59" s="149"/>
      <c r="EJ59" s="149"/>
      <c r="EK59" s="149"/>
      <c r="EL59" s="149"/>
      <c r="EM59" s="149"/>
      <c r="EN59" s="149"/>
      <c r="EO59" s="149"/>
      <c r="EP59" s="149"/>
      <c r="EQ59" s="149"/>
      <c r="ER59" s="149"/>
      <c r="ES59" s="149"/>
      <c r="ET59" s="149"/>
      <c r="EU59" s="149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</row>
    <row r="60" spans="1:165" s="85" customFormat="1" ht="18" customHeight="1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50" t="s">
        <v>111</v>
      </c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50"/>
      <c r="DO60" s="150"/>
      <c r="DP60" s="150"/>
      <c r="DQ60" s="151">
        <f>DQ61+DQ63</f>
        <v>30690162.629999999</v>
      </c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</row>
    <row r="61" spans="1:165" s="85" customFormat="1" ht="30" customHeight="1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50" t="s">
        <v>112</v>
      </c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150"/>
      <c r="DH61" s="150"/>
      <c r="DI61" s="150"/>
      <c r="DJ61" s="150"/>
      <c r="DK61" s="150"/>
      <c r="DL61" s="150"/>
      <c r="DM61" s="150"/>
      <c r="DN61" s="150"/>
      <c r="DO61" s="150"/>
      <c r="DP61" s="150"/>
      <c r="DQ61" s="151">
        <v>644162.63</v>
      </c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</row>
    <row r="62" spans="1:165" s="85" customFormat="1" ht="27.75" customHeight="1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50" t="s">
        <v>113</v>
      </c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0"/>
      <c r="DF62" s="150"/>
      <c r="DG62" s="150"/>
      <c r="DH62" s="150"/>
      <c r="DI62" s="150"/>
      <c r="DJ62" s="150"/>
      <c r="DK62" s="150"/>
      <c r="DL62" s="150"/>
      <c r="DM62" s="150"/>
      <c r="DN62" s="150"/>
      <c r="DO62" s="150"/>
      <c r="DP62" s="150"/>
      <c r="DQ62" s="151">
        <v>644162.63</v>
      </c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</row>
    <row r="63" spans="1:165" s="85" customFormat="1" ht="24" customHeight="1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50" t="s">
        <v>114</v>
      </c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1">
        <v>30046000</v>
      </c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</row>
    <row r="64" spans="1:165" s="85" customFormat="1" ht="22.5" customHeigh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50" t="s">
        <v>115</v>
      </c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  <c r="CM64" s="150"/>
      <c r="CN64" s="150"/>
      <c r="CO64" s="150"/>
      <c r="CP64" s="150"/>
      <c r="CQ64" s="150"/>
      <c r="CR64" s="150"/>
      <c r="CS64" s="150"/>
      <c r="CT64" s="150"/>
      <c r="CU64" s="150"/>
      <c r="CV64" s="150"/>
      <c r="CW64" s="150"/>
      <c r="CX64" s="150"/>
      <c r="CY64" s="150"/>
      <c r="CZ64" s="150"/>
      <c r="DA64" s="150"/>
      <c r="DB64" s="150"/>
      <c r="DC64" s="150"/>
      <c r="DD64" s="150"/>
      <c r="DE64" s="150"/>
      <c r="DF64" s="150"/>
      <c r="DG64" s="150"/>
      <c r="DH64" s="150"/>
      <c r="DI64" s="150"/>
      <c r="DJ64" s="150"/>
      <c r="DK64" s="150"/>
      <c r="DL64" s="150"/>
      <c r="DM64" s="150"/>
      <c r="DN64" s="150"/>
      <c r="DO64" s="150"/>
      <c r="DP64" s="150"/>
      <c r="DQ64" s="151">
        <v>157416.88</v>
      </c>
      <c r="DR64" s="149"/>
      <c r="DS64" s="149"/>
      <c r="DT64" s="149"/>
      <c r="DU64" s="149"/>
      <c r="DV64" s="149"/>
      <c r="DW64" s="149"/>
      <c r="DX64" s="149"/>
      <c r="DY64" s="149"/>
      <c r="DZ64" s="149"/>
      <c r="EA64" s="149"/>
      <c r="EB64" s="149"/>
      <c r="EC64" s="149"/>
      <c r="ED64" s="149"/>
      <c r="EE64" s="149"/>
      <c r="EF64" s="149"/>
      <c r="EG64" s="149"/>
      <c r="EH64" s="149"/>
      <c r="EI64" s="149"/>
      <c r="EJ64" s="149"/>
      <c r="EK64" s="149"/>
      <c r="EL64" s="149"/>
      <c r="EM64" s="149"/>
      <c r="EN64" s="149"/>
      <c r="EO64" s="149"/>
      <c r="EP64" s="149"/>
      <c r="EQ64" s="149"/>
      <c r="ER64" s="149"/>
      <c r="ES64" s="149"/>
      <c r="ET64" s="149"/>
      <c r="EU64" s="149"/>
      <c r="EV64" s="149"/>
      <c r="EW64" s="149"/>
      <c r="EX64" s="149"/>
      <c r="EY64" s="149"/>
      <c r="EZ64" s="149"/>
      <c r="FA64" s="149"/>
      <c r="FB64" s="149"/>
      <c r="FC64" s="149"/>
      <c r="FD64" s="149"/>
      <c r="FE64" s="149"/>
      <c r="FF64" s="149"/>
      <c r="FG64" s="149"/>
      <c r="FH64" s="149"/>
      <c r="FI64" s="149"/>
    </row>
    <row r="65" spans="1:165" s="85" customFormat="1" ht="21" customHeight="1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50" t="s">
        <v>116</v>
      </c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  <c r="CM65" s="150"/>
      <c r="CN65" s="150"/>
      <c r="CO65" s="150"/>
      <c r="CP65" s="150"/>
      <c r="CQ65" s="150"/>
      <c r="CR65" s="150"/>
      <c r="CS65" s="150"/>
      <c r="CT65" s="150"/>
      <c r="CU65" s="150"/>
      <c r="CV65" s="150"/>
      <c r="CW65" s="150"/>
      <c r="CX65" s="150"/>
      <c r="CY65" s="150"/>
      <c r="CZ65" s="150"/>
      <c r="DA65" s="150"/>
      <c r="DB65" s="150"/>
      <c r="DC65" s="150"/>
      <c r="DD65" s="150"/>
      <c r="DE65" s="150"/>
      <c r="DF65" s="150"/>
      <c r="DG65" s="150"/>
      <c r="DH65" s="150"/>
      <c r="DI65" s="150"/>
      <c r="DJ65" s="150"/>
      <c r="DK65" s="150"/>
      <c r="DL65" s="150"/>
      <c r="DM65" s="150"/>
      <c r="DN65" s="150"/>
      <c r="DO65" s="150"/>
      <c r="DP65" s="150"/>
      <c r="DQ65" s="151">
        <v>73164.84</v>
      </c>
      <c r="DR65" s="149"/>
      <c r="DS65" s="149"/>
      <c r="DT65" s="149"/>
      <c r="DU65" s="149"/>
      <c r="DV65" s="149"/>
      <c r="DW65" s="149"/>
      <c r="DX65" s="149"/>
      <c r="DY65" s="149"/>
      <c r="DZ65" s="149"/>
      <c r="EA65" s="149"/>
      <c r="EB65" s="149"/>
      <c r="EC65" s="149"/>
      <c r="ED65" s="149"/>
      <c r="EE65" s="149"/>
      <c r="EF65" s="149"/>
      <c r="EG65" s="149"/>
      <c r="EH65" s="149"/>
      <c r="EI65" s="149"/>
      <c r="EJ65" s="149"/>
      <c r="EK65" s="149"/>
      <c r="EL65" s="149"/>
      <c r="EM65" s="149"/>
      <c r="EN65" s="149"/>
      <c r="EO65" s="149"/>
      <c r="EP65" s="149"/>
      <c r="EQ65" s="149"/>
      <c r="ER65" s="149"/>
      <c r="ES65" s="149"/>
      <c r="ET65" s="149"/>
      <c r="EU65" s="149"/>
      <c r="EV65" s="149"/>
      <c r="EW65" s="149"/>
      <c r="EX65" s="149"/>
      <c r="EY65" s="149"/>
      <c r="EZ65" s="149"/>
      <c r="FA65" s="149"/>
      <c r="FB65" s="149"/>
      <c r="FC65" s="149"/>
      <c r="FD65" s="149"/>
      <c r="FE65" s="149"/>
      <c r="FF65" s="149"/>
      <c r="FG65" s="149"/>
      <c r="FH65" s="149"/>
      <c r="FI65" s="149"/>
    </row>
    <row r="66" spans="1:165" s="85" customFormat="1" ht="30.75" customHeight="1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50" t="s">
        <v>117</v>
      </c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  <c r="CZ66" s="150"/>
      <c r="DA66" s="150"/>
      <c r="DB66" s="150"/>
      <c r="DC66" s="150"/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N66" s="150"/>
      <c r="DO66" s="150"/>
      <c r="DP66" s="150"/>
      <c r="DQ66" s="151"/>
      <c r="DR66" s="149"/>
      <c r="DS66" s="149"/>
      <c r="DT66" s="149"/>
      <c r="DU66" s="149"/>
      <c r="DV66" s="149"/>
      <c r="DW66" s="149"/>
      <c r="DX66" s="149"/>
      <c r="DY66" s="149"/>
      <c r="DZ66" s="149"/>
      <c r="EA66" s="149"/>
      <c r="EB66" s="149"/>
      <c r="EC66" s="149"/>
      <c r="ED66" s="149"/>
      <c r="EE66" s="149"/>
      <c r="EF66" s="149"/>
      <c r="EG66" s="149"/>
      <c r="EH66" s="149"/>
      <c r="EI66" s="149"/>
      <c r="EJ66" s="149"/>
      <c r="EK66" s="149"/>
      <c r="EL66" s="149"/>
      <c r="EM66" s="149"/>
      <c r="EN66" s="149"/>
      <c r="EO66" s="149"/>
      <c r="EP66" s="149"/>
      <c r="EQ66" s="149"/>
      <c r="ER66" s="149"/>
      <c r="ES66" s="149"/>
      <c r="ET66" s="149"/>
      <c r="EU66" s="149"/>
      <c r="EV66" s="149"/>
      <c r="EW66" s="149"/>
      <c r="EX66" s="149"/>
      <c r="EY66" s="149"/>
      <c r="EZ66" s="149"/>
      <c r="FA66" s="149"/>
      <c r="FB66" s="149"/>
      <c r="FC66" s="149"/>
      <c r="FD66" s="149"/>
      <c r="FE66" s="149"/>
      <c r="FF66" s="149"/>
      <c r="FG66" s="149"/>
      <c r="FH66" s="149"/>
      <c r="FI66" s="149"/>
    </row>
    <row r="67" spans="1:165" s="85" customFormat="1" ht="27" customHeight="1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50" t="s">
        <v>118</v>
      </c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N67" s="150"/>
      <c r="DO67" s="150"/>
      <c r="DP67" s="150"/>
      <c r="DQ67" s="151">
        <v>73164.84</v>
      </c>
      <c r="DR67" s="149"/>
      <c r="DS67" s="149"/>
      <c r="DT67" s="149"/>
      <c r="DU67" s="149"/>
      <c r="DV67" s="149"/>
      <c r="DW67" s="149"/>
      <c r="DX67" s="149"/>
      <c r="DY67" s="149"/>
      <c r="DZ67" s="149"/>
      <c r="EA67" s="149"/>
      <c r="EB67" s="149"/>
      <c r="EC67" s="149"/>
      <c r="ED67" s="149"/>
      <c r="EE67" s="149"/>
      <c r="EF67" s="149"/>
      <c r="EG67" s="149"/>
      <c r="EH67" s="149"/>
      <c r="EI67" s="149"/>
      <c r="EJ67" s="149"/>
      <c r="EK67" s="149"/>
      <c r="EL67" s="149"/>
      <c r="EM67" s="149"/>
      <c r="EN67" s="149"/>
      <c r="EO67" s="149"/>
      <c r="EP67" s="149"/>
      <c r="EQ67" s="149"/>
      <c r="ER67" s="149"/>
      <c r="ES67" s="149"/>
      <c r="ET67" s="149"/>
      <c r="EU67" s="149"/>
      <c r="EV67" s="149"/>
      <c r="EW67" s="149"/>
      <c r="EX67" s="149"/>
      <c r="EY67" s="149"/>
      <c r="EZ67" s="149"/>
      <c r="FA67" s="149"/>
      <c r="FB67" s="149"/>
      <c r="FC67" s="149"/>
      <c r="FD67" s="149"/>
      <c r="FE67" s="149"/>
      <c r="FF67" s="149"/>
      <c r="FG67" s="149"/>
      <c r="FH67" s="149"/>
      <c r="FI67" s="149"/>
    </row>
    <row r="68" spans="1:165" s="85" customFormat="1" ht="33" customHeight="1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50" t="s">
        <v>119</v>
      </c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  <c r="DF68" s="150"/>
      <c r="DG68" s="150"/>
      <c r="DH68" s="150"/>
      <c r="DI68" s="150"/>
      <c r="DJ68" s="150"/>
      <c r="DK68" s="150"/>
      <c r="DL68" s="150"/>
      <c r="DM68" s="150"/>
      <c r="DN68" s="150"/>
      <c r="DO68" s="150"/>
      <c r="DP68" s="150"/>
      <c r="DQ68" s="151"/>
      <c r="DR68" s="149"/>
      <c r="DS68" s="149"/>
      <c r="DT68" s="149"/>
      <c r="DU68" s="149"/>
      <c r="DV68" s="149"/>
      <c r="DW68" s="149"/>
      <c r="DX68" s="149"/>
      <c r="DY68" s="149"/>
      <c r="DZ68" s="149"/>
      <c r="EA68" s="149"/>
      <c r="EB68" s="149"/>
      <c r="EC68" s="149"/>
      <c r="ED68" s="149"/>
      <c r="EE68" s="149"/>
      <c r="EF68" s="149"/>
      <c r="EG68" s="149"/>
      <c r="EH68" s="149"/>
      <c r="EI68" s="149"/>
      <c r="EJ68" s="149"/>
      <c r="EK68" s="149"/>
      <c r="EL68" s="149"/>
      <c r="EM68" s="149"/>
      <c r="EN68" s="149"/>
      <c r="EO68" s="149"/>
      <c r="EP68" s="149"/>
      <c r="EQ68" s="149"/>
      <c r="ER68" s="149"/>
      <c r="ES68" s="149"/>
      <c r="ET68" s="149"/>
      <c r="EU68" s="149"/>
      <c r="EV68" s="149"/>
      <c r="EW68" s="149"/>
      <c r="EX68" s="149"/>
      <c r="EY68" s="149"/>
      <c r="EZ68" s="149"/>
      <c r="FA68" s="149"/>
      <c r="FB68" s="149"/>
      <c r="FC68" s="149"/>
      <c r="FD68" s="149"/>
      <c r="FE68" s="149"/>
      <c r="FF68" s="149"/>
      <c r="FG68" s="149"/>
      <c r="FH68" s="149"/>
      <c r="FI68" s="149"/>
    </row>
  </sheetData>
  <mergeCells count="104">
    <mergeCell ref="A55:J55"/>
    <mergeCell ref="K55:DP55"/>
    <mergeCell ref="DQ55:FI55"/>
    <mergeCell ref="A56:J56"/>
    <mergeCell ref="K56:DP56"/>
    <mergeCell ref="DQ56:FI56"/>
    <mergeCell ref="A59:J59"/>
    <mergeCell ref="K59:DP59"/>
    <mergeCell ref="DQ59:FI59"/>
    <mergeCell ref="A57:J57"/>
    <mergeCell ref="K57:DP57"/>
    <mergeCell ref="DQ57:FI57"/>
    <mergeCell ref="A58:J58"/>
    <mergeCell ref="K58:DP58"/>
    <mergeCell ref="DQ58:FI58"/>
    <mergeCell ref="A50:FI50"/>
    <mergeCell ref="A47:EY47"/>
    <mergeCell ref="A27:AN29"/>
    <mergeCell ref="AS27:DP29"/>
    <mergeCell ref="A31:EY31"/>
    <mergeCell ref="A49:FI49"/>
    <mergeCell ref="A41:EY41"/>
    <mergeCell ref="A42:EY42"/>
    <mergeCell ref="A44:EY44"/>
    <mergeCell ref="A46:EY46"/>
    <mergeCell ref="A48:EY48"/>
    <mergeCell ref="K54:DP54"/>
    <mergeCell ref="A53:J53"/>
    <mergeCell ref="K53:DP53"/>
    <mergeCell ref="EJ22:EY22"/>
    <mergeCell ref="A22:AN22"/>
    <mergeCell ref="AS21:DP21"/>
    <mergeCell ref="EJ21:EY21"/>
    <mergeCell ref="AS22:DP22"/>
    <mergeCell ref="A24:AN25"/>
    <mergeCell ref="AS24:DP25"/>
    <mergeCell ref="A37:EY37"/>
    <mergeCell ref="A39:EY39"/>
    <mergeCell ref="A33:EY33"/>
    <mergeCell ref="A36:EY36"/>
    <mergeCell ref="DQ54:FI54"/>
    <mergeCell ref="DQ53:FI53"/>
    <mergeCell ref="A54:J54"/>
    <mergeCell ref="A51:FI51"/>
    <mergeCell ref="A34:EY34"/>
    <mergeCell ref="A38:EY38"/>
    <mergeCell ref="A43:EY43"/>
    <mergeCell ref="A45:EY45"/>
    <mergeCell ref="A40:EY40"/>
    <mergeCell ref="A35:EY35"/>
    <mergeCell ref="DG2:EY2"/>
    <mergeCell ref="DG4:EY4"/>
    <mergeCell ref="DG5:EY5"/>
    <mergeCell ref="DG3:EY3"/>
    <mergeCell ref="EO7:ER7"/>
    <mergeCell ref="DL7:DO7"/>
    <mergeCell ref="DS7:EJ7"/>
    <mergeCell ref="A9:EY9"/>
    <mergeCell ref="A10:EY10"/>
    <mergeCell ref="A60:J60"/>
    <mergeCell ref="K60:DP60"/>
    <mergeCell ref="DQ60:FI60"/>
    <mergeCell ref="A61:J61"/>
    <mergeCell ref="K61:DP61"/>
    <mergeCell ref="DQ61:FI61"/>
    <mergeCell ref="EK7:EN7"/>
    <mergeCell ref="DG6:DZ6"/>
    <mergeCell ref="EC6:EY6"/>
    <mergeCell ref="EJ15:EY15"/>
    <mergeCell ref="BD14:BJ14"/>
    <mergeCell ref="EJ14:EY14"/>
    <mergeCell ref="EJ16:EY16"/>
    <mergeCell ref="EJ13:EY13"/>
    <mergeCell ref="EJ12:EY12"/>
    <mergeCell ref="AD14:AG14"/>
    <mergeCell ref="AK14:BB14"/>
    <mergeCell ref="EJ19:EY19"/>
    <mergeCell ref="AS17:DP19"/>
    <mergeCell ref="EJ17:EY17"/>
    <mergeCell ref="EJ18:EY18"/>
    <mergeCell ref="A17:AN19"/>
    <mergeCell ref="A21:AN21"/>
    <mergeCell ref="EJ20:EY20"/>
    <mergeCell ref="A64:J64"/>
    <mergeCell ref="K64:DP64"/>
    <mergeCell ref="DQ64:FI64"/>
    <mergeCell ref="A65:J65"/>
    <mergeCell ref="K65:DP65"/>
    <mergeCell ref="DQ65:FI65"/>
    <mergeCell ref="A62:J62"/>
    <mergeCell ref="K62:DP62"/>
    <mergeCell ref="DQ62:FI62"/>
    <mergeCell ref="A63:J63"/>
    <mergeCell ref="K63:DP63"/>
    <mergeCell ref="DQ63:FI63"/>
    <mergeCell ref="A68:J68"/>
    <mergeCell ref="K68:DP68"/>
    <mergeCell ref="DQ68:FI68"/>
    <mergeCell ref="A66:J66"/>
    <mergeCell ref="K66:DP66"/>
    <mergeCell ref="DQ66:FI66"/>
    <mergeCell ref="A67:J67"/>
    <mergeCell ref="K67:DP67"/>
    <mergeCell ref="DQ67:FI67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29"/>
  <sheetViews>
    <sheetView workbookViewId="0">
      <selection activeCell="BA9" sqref="BA9"/>
    </sheetView>
  </sheetViews>
  <sheetFormatPr defaultRowHeight="10.15" customHeight="1"/>
  <cols>
    <col min="1" max="50" width="0.42578125" style="13" customWidth="1"/>
    <col min="51" max="52" width="7.28515625" style="13" customWidth="1"/>
    <col min="53" max="61" width="10.7109375" style="13" customWidth="1"/>
    <col min="62" max="16384" width="9.140625" style="13"/>
  </cols>
  <sheetData>
    <row r="1" spans="1:61" ht="12.75"/>
    <row r="2" spans="1:61" ht="10.15" customHeight="1">
      <c r="A2" s="186" t="s">
        <v>152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</row>
    <row r="3" spans="1:61" ht="12.75"/>
    <row r="4" spans="1:61" ht="14.25" customHeight="1">
      <c r="A4" s="189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1"/>
      <c r="AY4" s="109" t="s">
        <v>1</v>
      </c>
      <c r="AZ4" s="109" t="s">
        <v>18</v>
      </c>
      <c r="BA4" s="188" t="s">
        <v>19</v>
      </c>
      <c r="BB4" s="188"/>
      <c r="BC4" s="188"/>
      <c r="BD4" s="188"/>
      <c r="BE4" s="188"/>
      <c r="BF4" s="188"/>
      <c r="BG4" s="188"/>
      <c r="BH4" s="188"/>
      <c r="BI4" s="188"/>
    </row>
    <row r="5" spans="1:61" ht="10.15" customHeight="1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1"/>
      <c r="AY5" s="134"/>
      <c r="AZ5" s="134"/>
      <c r="BA5" s="188" t="s">
        <v>20</v>
      </c>
      <c r="BB5" s="188"/>
      <c r="BC5" s="188"/>
      <c r="BD5" s="188" t="s">
        <v>5</v>
      </c>
      <c r="BE5" s="188"/>
      <c r="BF5" s="188"/>
      <c r="BG5" s="188"/>
      <c r="BH5" s="188"/>
      <c r="BI5" s="188"/>
    </row>
    <row r="6" spans="1:61" ht="60" customHeight="1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1"/>
      <c r="AY6" s="134"/>
      <c r="AZ6" s="134"/>
      <c r="BA6" s="188"/>
      <c r="BB6" s="188"/>
      <c r="BC6" s="188"/>
      <c r="BD6" s="188" t="s">
        <v>21</v>
      </c>
      <c r="BE6" s="188"/>
      <c r="BF6" s="188"/>
      <c r="BG6" s="188" t="s">
        <v>22</v>
      </c>
      <c r="BH6" s="188"/>
      <c r="BI6" s="188"/>
    </row>
    <row r="7" spans="1:61" ht="46.5" customHeight="1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1"/>
      <c r="AY7" s="110"/>
      <c r="AZ7" s="110"/>
      <c r="BA7" s="61" t="s">
        <v>120</v>
      </c>
      <c r="BB7" s="61" t="s">
        <v>121</v>
      </c>
      <c r="BC7" s="61" t="s">
        <v>122</v>
      </c>
      <c r="BD7" s="61" t="s">
        <v>120</v>
      </c>
      <c r="BE7" s="61" t="s">
        <v>121</v>
      </c>
      <c r="BF7" s="61" t="s">
        <v>122</v>
      </c>
      <c r="BG7" s="61" t="s">
        <v>120</v>
      </c>
      <c r="BH7" s="61" t="s">
        <v>121</v>
      </c>
      <c r="BI7" s="61" t="s">
        <v>122</v>
      </c>
    </row>
    <row r="8" spans="1:61" ht="10.15" customHeight="1">
      <c r="A8" s="189">
        <v>1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1"/>
      <c r="AY8" s="18">
        <v>2</v>
      </c>
      <c r="AZ8" s="17">
        <v>3</v>
      </c>
      <c r="BA8" s="17">
        <v>4</v>
      </c>
      <c r="BB8" s="17">
        <v>5</v>
      </c>
      <c r="BC8" s="17">
        <v>6</v>
      </c>
      <c r="BD8" s="17">
        <v>7</v>
      </c>
      <c r="BE8" s="17">
        <v>8</v>
      </c>
      <c r="BF8" s="17">
        <v>9</v>
      </c>
      <c r="BG8" s="17">
        <v>10</v>
      </c>
      <c r="BH8" s="17">
        <v>11</v>
      </c>
      <c r="BI8" s="17">
        <v>12</v>
      </c>
    </row>
    <row r="9" spans="1:61" ht="33.4" customHeight="1">
      <c r="A9" s="19"/>
      <c r="B9" s="192" t="s">
        <v>23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3"/>
      <c r="AY9" s="6"/>
      <c r="AZ9" s="7">
        <v>2019</v>
      </c>
      <c r="BA9" s="8">
        <f>'2019'!BE53</f>
        <v>12689787</v>
      </c>
      <c r="BB9" s="8">
        <f>'2020'!BE53</f>
        <v>12938787</v>
      </c>
      <c r="BC9" s="8">
        <f>'2021'!BE53</f>
        <v>13170787</v>
      </c>
      <c r="BD9" s="8">
        <v>0</v>
      </c>
      <c r="BE9" s="8">
        <v>0</v>
      </c>
      <c r="BF9" s="8">
        <v>0</v>
      </c>
      <c r="BG9" s="8">
        <f>BA9</f>
        <v>12689787</v>
      </c>
      <c r="BH9" s="8">
        <f>BB9</f>
        <v>12938787</v>
      </c>
      <c r="BI9" s="8">
        <f>BC9</f>
        <v>13170787</v>
      </c>
    </row>
    <row r="10" spans="1:61" ht="12.75">
      <c r="A10" s="19"/>
      <c r="B10" s="194" t="s">
        <v>5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5"/>
      <c r="AY10" s="18"/>
      <c r="AZ10" s="17"/>
      <c r="BA10" s="35"/>
      <c r="BB10" s="35"/>
      <c r="BC10" s="35"/>
      <c r="BD10" s="35"/>
      <c r="BE10" s="35"/>
      <c r="BF10" s="35"/>
      <c r="BG10" s="35"/>
      <c r="BH10" s="35"/>
      <c r="BI10" s="35"/>
    </row>
    <row r="11" spans="1:61" ht="12.75" customHeight="1">
      <c r="A11" s="19"/>
      <c r="B11" s="194" t="s">
        <v>102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5"/>
      <c r="AY11" s="18"/>
      <c r="AZ11" s="17">
        <v>2019</v>
      </c>
      <c r="BA11" s="34">
        <f>BA9</f>
        <v>12689787</v>
      </c>
      <c r="BB11" s="34">
        <f>BB9</f>
        <v>12938787</v>
      </c>
      <c r="BC11" s="34">
        <f>BC9</f>
        <v>13170787</v>
      </c>
      <c r="BD11" s="34">
        <v>0</v>
      </c>
      <c r="BE11" s="34">
        <v>0</v>
      </c>
      <c r="BF11" s="34">
        <v>0</v>
      </c>
      <c r="BG11" s="34">
        <f>BG9</f>
        <v>12689787</v>
      </c>
      <c r="BH11" s="34">
        <f>BH9</f>
        <v>12938787</v>
      </c>
      <c r="BI11" s="34">
        <f>BI9</f>
        <v>13170787</v>
      </c>
    </row>
    <row r="12" spans="1:61" ht="12.75"/>
    <row r="13" spans="1:61" ht="12.75"/>
    <row r="14" spans="1:61" ht="33.4" customHeight="1">
      <c r="A14" s="199" t="s">
        <v>153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</row>
    <row r="15" spans="1:61" ht="12.75"/>
    <row r="16" spans="1:61" ht="22.35" customHeight="1">
      <c r="A16" s="189" t="s">
        <v>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1"/>
      <c r="AZ16" s="20" t="s">
        <v>1</v>
      </c>
      <c r="BA16" s="120" t="s">
        <v>24</v>
      </c>
      <c r="BB16" s="135"/>
      <c r="BC16" s="121"/>
    </row>
    <row r="17" spans="1:55" ht="11.1" customHeight="1">
      <c r="A17" s="189">
        <v>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1"/>
      <c r="AZ17" s="18">
        <v>2</v>
      </c>
      <c r="BA17" s="189">
        <v>3</v>
      </c>
      <c r="BB17" s="190"/>
      <c r="BC17" s="191"/>
    </row>
    <row r="18" spans="1:55" ht="11.1" customHeight="1">
      <c r="A18" s="201" t="s">
        <v>14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5"/>
      <c r="AZ18" s="18" t="s">
        <v>27</v>
      </c>
      <c r="BA18" s="196"/>
      <c r="BB18" s="197"/>
      <c r="BC18" s="198"/>
    </row>
    <row r="19" spans="1:55" ht="11.1" customHeight="1">
      <c r="A19" s="201" t="s">
        <v>17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5"/>
      <c r="AZ19" s="18" t="s">
        <v>28</v>
      </c>
      <c r="BA19" s="196"/>
      <c r="BB19" s="197"/>
      <c r="BC19" s="198"/>
    </row>
    <row r="20" spans="1:55" ht="11.1" customHeight="1">
      <c r="A20" s="201" t="s">
        <v>25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5"/>
      <c r="AZ20" s="18" t="s">
        <v>29</v>
      </c>
      <c r="BA20" s="196"/>
      <c r="BB20" s="197"/>
      <c r="BC20" s="198"/>
    </row>
    <row r="21" spans="1:55" ht="11.1" customHeight="1">
      <c r="A21" s="201" t="s">
        <v>26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5"/>
      <c r="AZ21" s="18" t="s">
        <v>30</v>
      </c>
      <c r="BA21" s="196"/>
      <c r="BB21" s="197"/>
      <c r="BC21" s="198"/>
    </row>
    <row r="22" spans="1:55" ht="12.75"/>
    <row r="23" spans="1:55" ht="12.75"/>
    <row r="24" spans="1:55" ht="12.75">
      <c r="A24" s="200" t="s">
        <v>101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</row>
    <row r="25" spans="1:55" ht="12.75"/>
    <row r="26" spans="1:55" ht="22.35" customHeight="1">
      <c r="A26" s="189" t="s">
        <v>0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1"/>
      <c r="AZ26" s="20" t="s">
        <v>1</v>
      </c>
      <c r="BA26" s="120" t="s">
        <v>31</v>
      </c>
      <c r="BB26" s="135"/>
      <c r="BC26" s="121"/>
    </row>
    <row r="27" spans="1:55" ht="11.1" customHeight="1">
      <c r="A27" s="189">
        <v>1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1"/>
      <c r="AZ27" s="18">
        <v>2</v>
      </c>
      <c r="BA27" s="189">
        <v>3</v>
      </c>
      <c r="BB27" s="190"/>
      <c r="BC27" s="191"/>
    </row>
    <row r="28" spans="1:55" ht="12.75">
      <c r="A28" s="202" t="s">
        <v>32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4"/>
      <c r="AZ28" s="20"/>
      <c r="BA28" s="205">
        <v>0</v>
      </c>
      <c r="BB28" s="197"/>
      <c r="BC28" s="198"/>
    </row>
    <row r="29" spans="1:55" ht="41.45" customHeight="1"/>
  </sheetData>
  <mergeCells count="33">
    <mergeCell ref="A28:AY28"/>
    <mergeCell ref="BA28:BC28"/>
    <mergeCell ref="A26:AY26"/>
    <mergeCell ref="A24:BC24"/>
    <mergeCell ref="A27:AY27"/>
    <mergeCell ref="BA26:BC26"/>
    <mergeCell ref="BA27:BC27"/>
    <mergeCell ref="A20:AY20"/>
    <mergeCell ref="A21:AY21"/>
    <mergeCell ref="BA16:BC16"/>
    <mergeCell ref="BA17:BC17"/>
    <mergeCell ref="BA18:BC18"/>
    <mergeCell ref="BA20:BC20"/>
    <mergeCell ref="BA21:BC21"/>
    <mergeCell ref="A16:AY16"/>
    <mergeCell ref="B9:AX9"/>
    <mergeCell ref="B10:AX10"/>
    <mergeCell ref="B11:AX11"/>
    <mergeCell ref="BA19:BC19"/>
    <mergeCell ref="A14:BC14"/>
    <mergeCell ref="A17:AY17"/>
    <mergeCell ref="A18:AY18"/>
    <mergeCell ref="A19:AY19"/>
    <mergeCell ref="A2:BI2"/>
    <mergeCell ref="BG6:BI6"/>
    <mergeCell ref="BD5:BI5"/>
    <mergeCell ref="A8:AX8"/>
    <mergeCell ref="AY4:AY7"/>
    <mergeCell ref="A4:AX7"/>
    <mergeCell ref="AZ4:AZ7"/>
    <mergeCell ref="BA4:BI4"/>
    <mergeCell ref="BA5:BC6"/>
    <mergeCell ref="BD6:BF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2019</vt:lpstr>
      <vt:lpstr>2020</vt:lpstr>
      <vt:lpstr>2021</vt:lpstr>
      <vt:lpstr>1</vt:lpstr>
      <vt:lpstr>последняя</vt:lpstr>
      <vt:lpstr>Лист3</vt:lpstr>
      <vt:lpstr>'1'!IS_DOCUMENT</vt:lpstr>
      <vt:lpstr>последняя!IS_DOCUMENT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rep:2.39.2.128</dc:description>
  <cp:lastModifiedBy>user</cp:lastModifiedBy>
  <cp:lastPrinted>2019-01-29T05:08:00Z</cp:lastPrinted>
  <dcterms:created xsi:type="dcterms:W3CDTF">2016-11-14T06:43:55Z</dcterms:created>
  <dcterms:modified xsi:type="dcterms:W3CDTF">2019-12-18T10:13:48Z</dcterms:modified>
</cp:coreProperties>
</file>